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CANAT\regulamente\gradatii de merit\"/>
    </mc:Choice>
  </mc:AlternateContent>
  <xr:revisionPtr revIDLastSave="0" documentId="13_ncr:1_{9D14EF62-7132-40D8-8111-E8C4A9ADA520}" xr6:coauthVersionLast="47" xr6:coauthVersionMax="47" xr10:uidLastSave="{00000000-0000-0000-0000-000000000000}"/>
  <bookViews>
    <workbookView xWindow="-98" yWindow="-98" windowWidth="21795" windowHeight="12975" activeTab="2" xr2:uid="{D58158EF-E0BE-4620-A3A2-77C7C690F489}"/>
  </bookViews>
  <sheets>
    <sheet name="sinteza" sheetId="2" r:id="rId1"/>
    <sheet name="I. didactic" sheetId="3" r:id="rId2"/>
    <sheet name="II. cercetare" sheetId="1" r:id="rId3"/>
    <sheet name="III. civic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  <c r="I19" i="1"/>
  <c r="I20" i="1"/>
  <c r="I21" i="1"/>
  <c r="I22" i="1"/>
  <c r="I18" i="1"/>
  <c r="I23" i="1"/>
  <c r="I123" i="1"/>
  <c r="I124" i="1"/>
  <c r="I125" i="1"/>
  <c r="I126" i="1"/>
  <c r="I122" i="1"/>
  <c r="I127" i="1"/>
  <c r="B41" i="2"/>
  <c r="B40" i="2"/>
  <c r="B39" i="2"/>
  <c r="B38" i="2"/>
  <c r="D78" i="5"/>
  <c r="D77" i="5"/>
  <c r="D76" i="5"/>
  <c r="D75" i="5"/>
  <c r="D74" i="5"/>
  <c r="D79" i="5" s="1"/>
  <c r="D70" i="5"/>
  <c r="D69" i="5"/>
  <c r="D68" i="5"/>
  <c r="D67" i="5"/>
  <c r="D66" i="5"/>
  <c r="D71" i="5" s="1"/>
  <c r="D59" i="5"/>
  <c r="D60" i="5"/>
  <c r="D61" i="5"/>
  <c r="D62" i="5"/>
  <c r="D58" i="5"/>
  <c r="D63" i="5"/>
  <c r="D51" i="5"/>
  <c r="D52" i="5"/>
  <c r="D53" i="5"/>
  <c r="D54" i="5"/>
  <c r="D50" i="5"/>
  <c r="D55" i="5" s="1"/>
  <c r="B37" i="2"/>
  <c r="D43" i="5"/>
  <c r="D44" i="5"/>
  <c r="D45" i="5"/>
  <c r="D46" i="5"/>
  <c r="D42" i="5"/>
  <c r="D47" i="5"/>
  <c r="B36" i="2"/>
  <c r="D38" i="5"/>
  <c r="D37" i="5"/>
  <c r="D36" i="5"/>
  <c r="D35" i="5"/>
  <c r="D34" i="5"/>
  <c r="D39" i="5" s="1"/>
  <c r="B35" i="2"/>
  <c r="B34" i="2"/>
  <c r="B33" i="2"/>
  <c r="D30" i="5"/>
  <c r="D29" i="5"/>
  <c r="D28" i="5"/>
  <c r="D27" i="5"/>
  <c r="D26" i="5"/>
  <c r="D31" i="5" s="1"/>
  <c r="D22" i="5"/>
  <c r="D21" i="5"/>
  <c r="D20" i="5"/>
  <c r="D19" i="5"/>
  <c r="D18" i="5"/>
  <c r="D23" i="5" s="1"/>
  <c r="D11" i="5"/>
  <c r="D12" i="5"/>
  <c r="D13" i="5"/>
  <c r="D14" i="5"/>
  <c r="D10" i="5"/>
  <c r="D15" i="5"/>
  <c r="D3" i="5"/>
  <c r="D4" i="5"/>
  <c r="D5" i="5"/>
  <c r="D6" i="5"/>
  <c r="D2" i="5"/>
  <c r="D7" i="5" s="1"/>
  <c r="B32" i="2" s="1"/>
  <c r="I156" i="1"/>
  <c r="I157" i="1"/>
  <c r="I158" i="1"/>
  <c r="I159" i="1"/>
  <c r="I155" i="1"/>
  <c r="I160" i="1" s="1"/>
  <c r="B29" i="2" s="1"/>
  <c r="B28" i="2"/>
  <c r="B27" i="2"/>
  <c r="I147" i="1"/>
  <c r="I146" i="1"/>
  <c r="I139" i="1"/>
  <c r="I140" i="1"/>
  <c r="I141" i="1"/>
  <c r="I142" i="1"/>
  <c r="I138" i="1"/>
  <c r="I131" i="1"/>
  <c r="I132" i="1"/>
  <c r="I133" i="1"/>
  <c r="I134" i="1"/>
  <c r="I130" i="1"/>
  <c r="I115" i="1"/>
  <c r="I116" i="1"/>
  <c r="I117" i="1"/>
  <c r="I118" i="1"/>
  <c r="I114" i="1"/>
  <c r="I119" i="1" s="1"/>
  <c r="B23" i="2" s="1"/>
  <c r="I107" i="1"/>
  <c r="I108" i="1"/>
  <c r="I109" i="1"/>
  <c r="I110" i="1"/>
  <c r="I106" i="1"/>
  <c r="I111" i="1"/>
  <c r="I99" i="1"/>
  <c r="I100" i="1"/>
  <c r="I101" i="1"/>
  <c r="I102" i="1"/>
  <c r="I98" i="1"/>
  <c r="I103" i="1" s="1"/>
  <c r="B22" i="2" s="1"/>
  <c r="I91" i="1"/>
  <c r="I92" i="1"/>
  <c r="I93" i="1"/>
  <c r="I94" i="1"/>
  <c r="I90" i="1"/>
  <c r="I95" i="1" s="1"/>
  <c r="B21" i="2" s="1"/>
  <c r="I83" i="1"/>
  <c r="I84" i="1"/>
  <c r="I85" i="1"/>
  <c r="I86" i="1"/>
  <c r="I82" i="1"/>
  <c r="I87" i="1" s="1"/>
  <c r="I75" i="1"/>
  <c r="I76" i="1"/>
  <c r="I77" i="1"/>
  <c r="I78" i="1"/>
  <c r="I74" i="1"/>
  <c r="I79" i="1" s="1"/>
  <c r="I67" i="1"/>
  <c r="I68" i="1"/>
  <c r="I69" i="1"/>
  <c r="I70" i="1"/>
  <c r="I66" i="1"/>
  <c r="I59" i="1"/>
  <c r="I60" i="1"/>
  <c r="I61" i="1"/>
  <c r="I62" i="1"/>
  <c r="I58" i="1"/>
  <c r="I51" i="1"/>
  <c r="I52" i="1"/>
  <c r="I53" i="1"/>
  <c r="I54" i="1"/>
  <c r="I50" i="1"/>
  <c r="I43" i="1"/>
  <c r="I44" i="1"/>
  <c r="I45" i="1"/>
  <c r="I46" i="1"/>
  <c r="I42" i="1"/>
  <c r="I47" i="1" s="1"/>
  <c r="I35" i="1"/>
  <c r="I36" i="1"/>
  <c r="I37" i="1"/>
  <c r="I38" i="1"/>
  <c r="I34" i="1"/>
  <c r="I27" i="1"/>
  <c r="I28" i="1"/>
  <c r="I29" i="1"/>
  <c r="I30" i="1"/>
  <c r="I26" i="1"/>
  <c r="I31" i="1" s="1"/>
  <c r="I11" i="1"/>
  <c r="I12" i="1"/>
  <c r="I13" i="1"/>
  <c r="I14" i="1"/>
  <c r="I10" i="1"/>
  <c r="I15" i="1" s="1"/>
  <c r="I3" i="1"/>
  <c r="I4" i="1"/>
  <c r="I5" i="1"/>
  <c r="I6" i="1"/>
  <c r="I2" i="1"/>
  <c r="I7" i="1" s="1"/>
  <c r="D4" i="3"/>
  <c r="D5" i="3"/>
  <c r="D3" i="3"/>
  <c r="B15" i="2"/>
  <c r="B14" i="2"/>
  <c r="B13" i="2"/>
  <c r="B12" i="2"/>
  <c r="B11" i="2"/>
  <c r="B10" i="2"/>
  <c r="D53" i="3"/>
  <c r="D46" i="3"/>
  <c r="D38" i="3"/>
  <c r="D31" i="3"/>
  <c r="D22" i="3"/>
  <c r="D10" i="3"/>
  <c r="D11" i="3"/>
  <c r="D12" i="3"/>
  <c r="D13" i="3"/>
  <c r="D9" i="3"/>
  <c r="D14" i="3" s="1"/>
  <c r="D6" i="3"/>
  <c r="B9" i="2" s="1"/>
  <c r="B16" i="2" s="1"/>
  <c r="B20" i="2" l="1"/>
  <c r="I148" i="1"/>
  <c r="B26" i="2" s="1"/>
  <c r="I55" i="1"/>
  <c r="I63" i="1"/>
  <c r="I39" i="1"/>
  <c r="I135" i="1"/>
  <c r="B24" i="2" s="1"/>
  <c r="I71" i="1"/>
  <c r="B19" i="2" s="1"/>
  <c r="I143" i="1"/>
  <c r="B25" i="2" s="1"/>
  <c r="B42" i="2"/>
  <c r="B30" i="2" l="1"/>
</calcChain>
</file>

<file path=xl/sharedStrings.xml><?xml version="1.0" encoding="utf-8"?>
<sst xmlns="http://schemas.openxmlformats.org/spreadsheetml/2006/main" count="493" uniqueCount="169">
  <si>
    <t>Titlu articol</t>
  </si>
  <si>
    <t>Jurnal</t>
  </si>
  <si>
    <t>WOS edition</t>
  </si>
  <si>
    <t>AIS</t>
  </si>
  <si>
    <t>An AIS</t>
  </si>
  <si>
    <t>Nr. autori români</t>
  </si>
  <si>
    <t>Punctaj</t>
  </si>
  <si>
    <t>Criteriu</t>
  </si>
  <si>
    <t>I.1. Elaborare materiale de curs (cu ISBN)</t>
  </si>
  <si>
    <t>Nr. Autori</t>
  </si>
  <si>
    <t>I.2. Lucrări licență/disertație susținute</t>
  </si>
  <si>
    <t>Nume Doc Jusificativ 1</t>
  </si>
  <si>
    <t>Nume Doc Jusificativ 2</t>
  </si>
  <si>
    <t>Descriere</t>
  </si>
  <si>
    <t>titlu material</t>
  </si>
  <si>
    <t>Nr.total lucrări</t>
  </si>
  <si>
    <t>I.3. Lucrări de doctorat finalizate</t>
  </si>
  <si>
    <t>Nume doctorand</t>
  </si>
  <si>
    <t>An</t>
  </si>
  <si>
    <t>(se adaugă sau se șterg rânduri, după caz)</t>
  </si>
  <si>
    <t>Total</t>
  </si>
  <si>
    <t>I.1_1_Prima pag</t>
  </si>
  <si>
    <t>I.1_2_Declaratie</t>
  </si>
  <si>
    <t>I.2. lista lucrari</t>
  </si>
  <si>
    <t>I.3. lista lucrari doctorat</t>
  </si>
  <si>
    <t>OBS. Numele documentelor justificative va avea urmatoarea forma: Nr.criteriu (I.1, I.2...II.1, II.2,,...)_nr de ordine al documentului justificativ_denumirea documentului</t>
  </si>
  <si>
    <t>Pe coloana E (punctaj) se trec câte 2 puncte pentru fiecare lucrare finalizată</t>
  </si>
  <si>
    <t>Numele disciplinei, anul de studiu</t>
  </si>
  <si>
    <t>Se trece numarul total de lucrări din fiecare an pe coloana D</t>
  </si>
  <si>
    <t>Observatii</t>
  </si>
  <si>
    <t>Se depune un singur document cu toate lucrarile</t>
  </si>
  <si>
    <t>Se depune un singur document cu toate lucrarile finalizate</t>
  </si>
  <si>
    <t>Media generală a profesorului pe disciplină</t>
  </si>
  <si>
    <t>2020-2021</t>
  </si>
  <si>
    <t>2021-2022</t>
  </si>
  <si>
    <t>2022-2023</t>
  </si>
  <si>
    <t>2023-2024</t>
  </si>
  <si>
    <t>2024-2025</t>
  </si>
  <si>
    <t>Licență</t>
  </si>
  <si>
    <t>Master</t>
  </si>
  <si>
    <t>Media generală pe facultate</t>
  </si>
  <si>
    <t>I.4. Evaluarea studenților</t>
  </si>
  <si>
    <t>I.4. Disciplina_an-univ</t>
  </si>
  <si>
    <t>I.5. Coordonare cercuri studențești din cadrul facultății</t>
  </si>
  <si>
    <t>Anul în care a funcționat</t>
  </si>
  <si>
    <t>I.5_1 Afis 1</t>
  </si>
  <si>
    <t>Se iau în considerare doar disciplinele la care numărul chestionarelor valide completate depășește pragul de 30% din numărul studenților înscriși, și numărul chestionarelor valide completate este de cel puțin 5</t>
  </si>
  <si>
    <t>Numele cercului studențesc</t>
  </si>
  <si>
    <t>I.6. Coordonare participare studenți și echipe studențești la competiții/olimpiade/sesiuni de comunicări științifice</t>
  </si>
  <si>
    <t>Nume studenți</t>
  </si>
  <si>
    <t>Competiție, An</t>
  </si>
  <si>
    <t>Se adauga câte un document justificativ pentru fiecare student/echipă de studenți</t>
  </si>
  <si>
    <t>Nume student</t>
  </si>
  <si>
    <t>Nume competiție</t>
  </si>
  <si>
    <t>I.6 Doc justificativ 1</t>
  </si>
  <si>
    <t>I.6 Doc justificativ 2</t>
  </si>
  <si>
    <t>I.6 Doc justificativ 3</t>
  </si>
  <si>
    <t>I.6 Doc justificativ 4</t>
  </si>
  <si>
    <t>I.7 Doc justificativ 1</t>
  </si>
  <si>
    <t>I.7 Doc justificativ 2</t>
  </si>
  <si>
    <t>I.7 Doc justificativ 3</t>
  </si>
  <si>
    <t xml:space="preserve">I.7. Îndrumare burse speciale (performanță științifică) </t>
  </si>
  <si>
    <t>DIDACTIC - TOTAL</t>
  </si>
  <si>
    <t>TOTAL</t>
  </si>
  <si>
    <t>Proceeding</t>
  </si>
  <si>
    <t>Titlu carte</t>
  </si>
  <si>
    <t>Editura internațională</t>
  </si>
  <si>
    <t>Doc justificativ</t>
  </si>
  <si>
    <t xml:space="preserve">Doc justificativ </t>
  </si>
  <si>
    <t>II.1 Lista articole Managementul actiitatii academice</t>
  </si>
  <si>
    <t>Editura națională</t>
  </si>
  <si>
    <t>II.2. Cărți științifice, publicate în edituri internaționale (standarde CNATDCU)</t>
  </si>
  <si>
    <t>II.2. Cărți științifice, publicate în edituri naționale (standarde CNATDCU)</t>
  </si>
  <si>
    <t>II.3. Capitole, în volume la edituri naționale (standarde CNATDCU)</t>
  </si>
  <si>
    <t>II.3. Capitole, în volume la edituri internaționale (standarde CNATDCU)</t>
  </si>
  <si>
    <t>II.1. ISI (nu ESCI) pe domeniul de bază al candidatului (de la finanțare)</t>
  </si>
  <si>
    <t>II.1. Alte ISI (nu ESCI)</t>
  </si>
  <si>
    <t>II.1. ERIH+</t>
  </si>
  <si>
    <t>II.1. SCOPUS, alte BDI (nu economic, din domeniul de bază al candidatului)</t>
  </si>
  <si>
    <t>II.1. ISI proceedings</t>
  </si>
  <si>
    <t>II.1. Altele volume conferințe</t>
  </si>
  <si>
    <t xml:space="preserve">II.4. Participare conferință </t>
  </si>
  <si>
    <t>II.1. Articole</t>
  </si>
  <si>
    <t>II.2. Cărți științifice</t>
  </si>
  <si>
    <t>II.3. Capitole în volume la edituri</t>
  </si>
  <si>
    <t>II.5. Recenzii</t>
  </si>
  <si>
    <t xml:space="preserve">II.6. Citări </t>
  </si>
  <si>
    <t>II.7. Proiecte de cercetare câștigate prin competiție, derulate prin UBB</t>
  </si>
  <si>
    <t xml:space="preserve">II.8. Coordonare volume științifice </t>
  </si>
  <si>
    <t>II.9. Abilitarea</t>
  </si>
  <si>
    <t>II.11. H-index Web of Science</t>
  </si>
  <si>
    <t>II.12. Premii naționale sau internaționale (exceptând premii acordate de către UBB și UEFSCDI)</t>
  </si>
  <si>
    <t>CERCETARE - TOTAL</t>
  </si>
  <si>
    <t>II.3 Lista capitole din Managementul activitatii academice</t>
  </si>
  <si>
    <t>II.2 Lista carti din Managementul activitatii academice</t>
  </si>
  <si>
    <t>II.4. Program conferinta</t>
  </si>
  <si>
    <t>Titlu prezentare</t>
  </si>
  <si>
    <t>Conferință</t>
  </si>
  <si>
    <t>Locația</t>
  </si>
  <si>
    <t>Nume autori</t>
  </si>
  <si>
    <t>Titlu articol recenzat</t>
  </si>
  <si>
    <t>II.5. Certificat/altă dovadă</t>
  </si>
  <si>
    <t>II.5. Recenzii (WOS)</t>
  </si>
  <si>
    <t>II.5. Recenzii (SCOPUS, ERIH+, ISI Proceeding, volume ale Facultății de Business)</t>
  </si>
  <si>
    <t>II.6. Citări</t>
  </si>
  <si>
    <t>Articol citat</t>
  </si>
  <si>
    <t>Articol în care s-a citat</t>
  </si>
  <si>
    <t>Titlu proiect</t>
  </si>
  <si>
    <t>Director proiect internațional</t>
  </si>
  <si>
    <t>Director proiect național</t>
  </si>
  <si>
    <t xml:space="preserve">Membru </t>
  </si>
  <si>
    <t>II.7. Lista Man activ academice</t>
  </si>
  <si>
    <t>Titlu volum</t>
  </si>
  <si>
    <t>Volum internațional</t>
  </si>
  <si>
    <t>Volum național</t>
  </si>
  <si>
    <t>Obs.: punctajul corespunzător tipului de proiect se trece pe coloanele C (2 puncte) sau D (1 punct)</t>
  </si>
  <si>
    <t>Obs.: punctajul corespunzător tipului de proiect se trece pe coloanele C (15 puncte), D (10 puncte) sau E (5 puncte)</t>
  </si>
  <si>
    <t>II.9. Obținerea titlului de cadru didactic abilitat în perioada supusă evaluării</t>
  </si>
  <si>
    <t>II.8. Lista Man activ academice</t>
  </si>
  <si>
    <t>II.9. Atestat de abilitare</t>
  </si>
  <si>
    <t>Domeniul de abilitare</t>
  </si>
  <si>
    <t>II.10. H-index Google Scholar (din 2020)</t>
  </si>
  <si>
    <t>II.10 Print screen Google Scholar</t>
  </si>
  <si>
    <t>II.11 Print screen WOS</t>
  </si>
  <si>
    <t>Denumire premiu</t>
  </si>
  <si>
    <t>II.12. Atestat/document doveditor</t>
  </si>
  <si>
    <t>III.1. Participare la/organizare de școli de vară cu activități academice dedicate elevilor/studenților (organizate de către Facultatea de Business/UBB)</t>
  </si>
  <si>
    <t>III.2. Contribuții la evenimente/campanii de popularizare a științei/ promovare a universității (organizate de către Facultatea de Business/UBB)</t>
  </si>
  <si>
    <t>III.3. Participare la/organizare de conferințe/evenimente/workshop-uri/mese rotunde/școli de vară/etc. cu mediul de afaceri și/sau pentru comunitate (organizate de către Facultatea de Business)</t>
  </si>
  <si>
    <t>III.4. Apariție în presă în legătură cu promovarea/dezbaterea unor acțiuni organizate/desfășurate de Facultatea de Business/UBB</t>
  </si>
  <si>
    <t>III.5. Participare la activități care contribuie la elaborarea/implementarea unor politici publice (cu menționarea afilierii la Facultatea de Business/UBB)</t>
  </si>
  <si>
    <t>III.6. Seminarii didactice și științifice organizate în cadrul Facultății de Business/UBB</t>
  </si>
  <si>
    <t>III.7. Contrate cu mediul de afaceri (declarate prin UBB, în valoare minimă 5000 euro)</t>
  </si>
  <si>
    <t>III.8. Contribuții la atragerea de noi parteneri internaționali ai facultății</t>
  </si>
  <si>
    <t>III.9. Proiecte instituționale câștigate</t>
  </si>
  <si>
    <t>III. 10. Participare la elaborare dosar de acreditare</t>
  </si>
  <si>
    <t>CIVIC - TOTAL</t>
  </si>
  <si>
    <t>Nume Doc Jusificativ</t>
  </si>
  <si>
    <t>Denumire eveniment</t>
  </si>
  <si>
    <t>Rol</t>
  </si>
  <si>
    <t>III.1. Eveniment 1</t>
  </si>
  <si>
    <t>III.2. Eveniment 1</t>
  </si>
  <si>
    <t>Publicație</t>
  </si>
  <si>
    <t>III.4. Link pt accesare sau alta dovada</t>
  </si>
  <si>
    <t>III.5. Dovadă</t>
  </si>
  <si>
    <t>III.7 Contract</t>
  </si>
  <si>
    <t>Partener</t>
  </si>
  <si>
    <t>Proiect</t>
  </si>
  <si>
    <t>III.8. Dovadă</t>
  </si>
  <si>
    <t>Tip/sursă finanțare</t>
  </si>
  <si>
    <t>III.9. Dovadă</t>
  </si>
  <si>
    <t>Denumire proces acreditare</t>
  </si>
  <si>
    <t>Cuartilă IF (nu la ESCI)</t>
  </si>
  <si>
    <t>Cuartilă AIS (nu la ESCI)</t>
  </si>
  <si>
    <t>An citare</t>
  </si>
  <si>
    <t>II.6. Citări - cărți/capitole în edituri de prestigiu, ESCI (toate cuartilele)</t>
  </si>
  <si>
    <t>Categorie</t>
  </si>
  <si>
    <t>II.6. Citation Report WOS art_1</t>
  </si>
  <si>
    <t>Print screen sau citation Report</t>
  </si>
  <si>
    <t>Doc justificativ: Print screen Academic Info cu nr de chestionare + doc pdf care conține raspunsurile la chestionarul de evaluare pentru acea disciplina</t>
  </si>
  <si>
    <t>III.10. Dovadă (inclusiv declaratie pe proprie răspundere că a lucrat la acreditare)</t>
  </si>
  <si>
    <t>III.6. Dovadă (inclusiv declarație)</t>
  </si>
  <si>
    <t>III.3. Eveniment 1 (declaratie privind implicarea/activitatile desfasurate)</t>
  </si>
  <si>
    <t>Fișa de autoevaluare</t>
  </si>
  <si>
    <t xml:space="preserve">a candidatului: </t>
  </si>
  <si>
    <t xml:space="preserve">în ultimii  ultimii 5 ani universitari (2020-2021, 2021-2022, 2022-2023, 2023-2024, 2024-2025) </t>
  </si>
  <si>
    <t>pentru obținerea gradației de merit acordată personalului didactic</t>
  </si>
  <si>
    <t>Anexa 2.1</t>
  </si>
  <si>
    <t>II.1. ISI-ESCI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</si>
</sst>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E150A-F19C-4FCB-A618-875EDD708543}">
  <dimension ref="A1:B42"/>
  <sheetViews>
    <sheetView topLeftCell="A6" zoomScaleNormal="100" workbookViewId="0">
      <selection activeCell="B18" sqref="B18"/>
    </sheetView>
  </sheetViews>
  <sheetFormatPr defaultRowHeight="14.25" x14ac:dyDescent="0.45"/>
  <cols>
    <col min="1" max="1" width="90.06640625" bestFit="1" customWidth="1"/>
    <col min="2" max="2" width="9.59765625" customWidth="1"/>
  </cols>
  <sheetData>
    <row r="1" spans="1:2" x14ac:dyDescent="0.45">
      <c r="B1" t="s">
        <v>167</v>
      </c>
    </row>
    <row r="2" spans="1:2" ht="15.75" x14ac:dyDescent="0.5">
      <c r="A2" s="19" t="s">
        <v>163</v>
      </c>
      <c r="B2" s="19"/>
    </row>
    <row r="3" spans="1:2" x14ac:dyDescent="0.45">
      <c r="A3" s="20" t="s">
        <v>164</v>
      </c>
      <c r="B3" s="20"/>
    </row>
    <row r="4" spans="1:2" x14ac:dyDescent="0.45">
      <c r="A4" s="20" t="s">
        <v>165</v>
      </c>
      <c r="B4" s="20"/>
    </row>
    <row r="5" spans="1:2" x14ac:dyDescent="0.45">
      <c r="A5" s="20" t="s">
        <v>166</v>
      </c>
      <c r="B5" s="20"/>
    </row>
    <row r="6" spans="1:2" x14ac:dyDescent="0.45">
      <c r="A6" s="18"/>
      <c r="B6" s="18"/>
    </row>
    <row r="8" spans="1:2" x14ac:dyDescent="0.45">
      <c r="A8" s="2" t="s">
        <v>7</v>
      </c>
      <c r="B8" s="2" t="s">
        <v>6</v>
      </c>
    </row>
    <row r="9" spans="1:2" x14ac:dyDescent="0.45">
      <c r="A9" t="s">
        <v>8</v>
      </c>
      <c r="B9">
        <f>'I. didactic'!D6</f>
        <v>0</v>
      </c>
    </row>
    <row r="10" spans="1:2" x14ac:dyDescent="0.45">
      <c r="A10" t="s">
        <v>10</v>
      </c>
      <c r="B10">
        <f>'I. didactic'!D14</f>
        <v>0</v>
      </c>
    </row>
    <row r="11" spans="1:2" x14ac:dyDescent="0.45">
      <c r="A11" t="s">
        <v>16</v>
      </c>
      <c r="B11">
        <f>'I. didactic'!D22</f>
        <v>0</v>
      </c>
    </row>
    <row r="12" spans="1:2" x14ac:dyDescent="0.45">
      <c r="A12" t="s">
        <v>41</v>
      </c>
      <c r="B12">
        <f>'I. didactic'!D31</f>
        <v>0</v>
      </c>
    </row>
    <row r="13" spans="1:2" x14ac:dyDescent="0.45">
      <c r="A13" t="s">
        <v>43</v>
      </c>
      <c r="B13">
        <f>'I. didactic'!D38</f>
        <v>0</v>
      </c>
    </row>
    <row r="14" spans="1:2" x14ac:dyDescent="0.45">
      <c r="A14" t="s">
        <v>48</v>
      </c>
      <c r="B14">
        <f>'I. didactic'!D46</f>
        <v>0</v>
      </c>
    </row>
    <row r="15" spans="1:2" x14ac:dyDescent="0.45">
      <c r="A15" t="s">
        <v>61</v>
      </c>
      <c r="B15">
        <f>'I. didactic'!D53</f>
        <v>0</v>
      </c>
    </row>
    <row r="16" spans="1:2" x14ac:dyDescent="0.45">
      <c r="A16" s="4" t="s">
        <v>62</v>
      </c>
      <c r="B16" s="4">
        <f>SUM(B9:B15)</f>
        <v>0</v>
      </c>
    </row>
    <row r="18" spans="1:2" x14ac:dyDescent="0.45">
      <c r="A18" t="s">
        <v>82</v>
      </c>
      <c r="B18">
        <f>'II. cercetare'!I7+'II. cercetare'!I15+'II. cercetare'!I23+'II. cercetare'!I31+'II. cercetare'!I39+'II. cercetare'!I47+'II. cercetare'!I55</f>
        <v>0</v>
      </c>
    </row>
    <row r="19" spans="1:2" x14ac:dyDescent="0.45">
      <c r="A19" t="s">
        <v>83</v>
      </c>
      <c r="B19">
        <f>'II. cercetare'!I63+'II. cercetare'!I71</f>
        <v>0</v>
      </c>
    </row>
    <row r="20" spans="1:2" x14ac:dyDescent="0.45">
      <c r="A20" t="s">
        <v>84</v>
      </c>
      <c r="B20">
        <f>'II. cercetare'!I79+'II. cercetare'!I87</f>
        <v>0</v>
      </c>
    </row>
    <row r="21" spans="1:2" x14ac:dyDescent="0.45">
      <c r="A21" t="s">
        <v>81</v>
      </c>
      <c r="B21">
        <f>'II. cercetare'!I95</f>
        <v>0</v>
      </c>
    </row>
    <row r="22" spans="1:2" x14ac:dyDescent="0.45">
      <c r="A22" t="s">
        <v>85</v>
      </c>
      <c r="B22">
        <f>'II. cercetare'!I103+'II. cercetare'!I111</f>
        <v>0</v>
      </c>
    </row>
    <row r="23" spans="1:2" x14ac:dyDescent="0.45">
      <c r="A23" t="s">
        <v>86</v>
      </c>
      <c r="B23">
        <f>'II. cercetare'!I119+'II. cercetare'!I127</f>
        <v>0</v>
      </c>
    </row>
    <row r="24" spans="1:2" x14ac:dyDescent="0.45">
      <c r="A24" t="s">
        <v>87</v>
      </c>
      <c r="B24">
        <f>'II. cercetare'!I135</f>
        <v>0</v>
      </c>
    </row>
    <row r="25" spans="1:2" x14ac:dyDescent="0.45">
      <c r="A25" t="s">
        <v>88</v>
      </c>
      <c r="B25">
        <f>'II. cercetare'!I143</f>
        <v>0</v>
      </c>
    </row>
    <row r="26" spans="1:2" x14ac:dyDescent="0.45">
      <c r="A26" t="s">
        <v>89</v>
      </c>
      <c r="B26">
        <f>'II. cercetare'!I148</f>
        <v>0</v>
      </c>
    </row>
    <row r="27" spans="1:2" x14ac:dyDescent="0.45">
      <c r="A27" t="s">
        <v>121</v>
      </c>
      <c r="B27">
        <f>'II. cercetare'!I151</f>
        <v>0</v>
      </c>
    </row>
    <row r="28" spans="1:2" x14ac:dyDescent="0.45">
      <c r="A28" t="s">
        <v>90</v>
      </c>
      <c r="B28">
        <f>'II. cercetare'!I152</f>
        <v>0</v>
      </c>
    </row>
    <row r="29" spans="1:2" x14ac:dyDescent="0.45">
      <c r="A29" t="s">
        <v>91</v>
      </c>
      <c r="B29">
        <f>'II. cercetare'!I160</f>
        <v>0</v>
      </c>
    </row>
    <row r="30" spans="1:2" x14ac:dyDescent="0.45">
      <c r="A30" s="4" t="s">
        <v>92</v>
      </c>
      <c r="B30" s="4">
        <f>SUM(B18:B29)</f>
        <v>0</v>
      </c>
    </row>
    <row r="32" spans="1:2" x14ac:dyDescent="0.45">
      <c r="A32" t="s">
        <v>126</v>
      </c>
      <c r="B32">
        <f>'III. civic'!D7</f>
        <v>0</v>
      </c>
    </row>
    <row r="33" spans="1:2" x14ac:dyDescent="0.45">
      <c r="A33" t="s">
        <v>127</v>
      </c>
      <c r="B33">
        <f>'III. civic'!D15</f>
        <v>0</v>
      </c>
    </row>
    <row r="34" spans="1:2" x14ac:dyDescent="0.45">
      <c r="A34" t="s">
        <v>128</v>
      </c>
      <c r="B34">
        <f>'III. civic'!D23</f>
        <v>0</v>
      </c>
    </row>
    <row r="35" spans="1:2" x14ac:dyDescent="0.45">
      <c r="A35" t="s">
        <v>129</v>
      </c>
      <c r="B35">
        <f>'III. civic'!D31</f>
        <v>0</v>
      </c>
    </row>
    <row r="36" spans="1:2" x14ac:dyDescent="0.45">
      <c r="A36" t="s">
        <v>130</v>
      </c>
      <c r="B36">
        <f>'III. civic'!D39</f>
        <v>0</v>
      </c>
    </row>
    <row r="37" spans="1:2" x14ac:dyDescent="0.45">
      <c r="A37" t="s">
        <v>131</v>
      </c>
      <c r="B37">
        <f>'III. civic'!D47</f>
        <v>0</v>
      </c>
    </row>
    <row r="38" spans="1:2" x14ac:dyDescent="0.45">
      <c r="A38" t="s">
        <v>132</v>
      </c>
      <c r="B38">
        <f>'III. civic'!D55</f>
        <v>0</v>
      </c>
    </row>
    <row r="39" spans="1:2" x14ac:dyDescent="0.45">
      <c r="A39" t="s">
        <v>133</v>
      </c>
      <c r="B39">
        <f>'III. civic'!D63</f>
        <v>0</v>
      </c>
    </row>
    <row r="40" spans="1:2" x14ac:dyDescent="0.45">
      <c r="A40" t="s">
        <v>134</v>
      </c>
      <c r="B40">
        <f>'III. civic'!D71</f>
        <v>0</v>
      </c>
    </row>
    <row r="41" spans="1:2" x14ac:dyDescent="0.45">
      <c r="A41" t="s">
        <v>135</v>
      </c>
      <c r="B41">
        <f>'III. civic'!D79</f>
        <v>0</v>
      </c>
    </row>
    <row r="42" spans="1:2" x14ac:dyDescent="0.45">
      <c r="A42" s="4" t="s">
        <v>136</v>
      </c>
      <c r="B42" s="4">
        <f>SUM(B32:B41)</f>
        <v>0</v>
      </c>
    </row>
  </sheetData>
  <mergeCells count="4">
    <mergeCell ref="A2:B2"/>
    <mergeCell ref="A3:B3"/>
    <mergeCell ref="A4:B4"/>
    <mergeCell ref="A5:B5"/>
  </mergeCell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A4F3E-1CD9-44F0-B31B-24F46C3E2274}">
  <dimension ref="A1:H53"/>
  <sheetViews>
    <sheetView workbookViewId="0">
      <selection activeCell="G22" sqref="G22"/>
    </sheetView>
  </sheetViews>
  <sheetFormatPr defaultRowHeight="14.25" x14ac:dyDescent="0.45"/>
  <cols>
    <col min="1" max="1" width="35.86328125" customWidth="1"/>
    <col min="2" max="2" width="29.796875" customWidth="1"/>
    <col min="3" max="3" width="12.86328125" customWidth="1"/>
    <col min="5" max="5" width="20.9296875" customWidth="1"/>
    <col min="6" max="6" width="19.06640625" customWidth="1"/>
  </cols>
  <sheetData>
    <row r="1" spans="1:6" x14ac:dyDescent="0.45">
      <c r="B1" s="7"/>
      <c r="C1" s="7"/>
      <c r="D1" s="7"/>
      <c r="E1" s="7" t="s">
        <v>25</v>
      </c>
      <c r="F1" s="7"/>
    </row>
    <row r="2" spans="1:6" x14ac:dyDescent="0.45">
      <c r="A2" s="2" t="s">
        <v>7</v>
      </c>
      <c r="B2" s="5" t="s">
        <v>13</v>
      </c>
      <c r="C2" s="5" t="s">
        <v>9</v>
      </c>
      <c r="D2" s="5" t="s">
        <v>6</v>
      </c>
      <c r="E2" s="5" t="s">
        <v>11</v>
      </c>
      <c r="F2" s="5" t="s">
        <v>12</v>
      </c>
    </row>
    <row r="3" spans="1:6" x14ac:dyDescent="0.45">
      <c r="A3" t="s">
        <v>8</v>
      </c>
      <c r="B3" s="7" t="s">
        <v>14</v>
      </c>
      <c r="C3" s="7"/>
      <c r="D3" s="7">
        <f>IF(C3&lt;&gt;"", 8/C3,0)</f>
        <v>0</v>
      </c>
      <c r="E3" s="7" t="s">
        <v>21</v>
      </c>
      <c r="F3" s="7" t="s">
        <v>22</v>
      </c>
    </row>
    <row r="4" spans="1:6" x14ac:dyDescent="0.45">
      <c r="A4" t="s">
        <v>19</v>
      </c>
      <c r="B4" s="7"/>
      <c r="C4" s="7"/>
      <c r="D4" s="7">
        <f t="shared" ref="D4:D5" si="0">IF(C4&lt;&gt;"", 8/C4,0)</f>
        <v>0</v>
      </c>
      <c r="E4" s="7"/>
      <c r="F4" s="7"/>
    </row>
    <row r="5" spans="1:6" x14ac:dyDescent="0.45">
      <c r="B5" s="7"/>
      <c r="C5" s="7"/>
      <c r="D5" s="7">
        <f t="shared" si="0"/>
        <v>0</v>
      </c>
      <c r="E5" s="7"/>
      <c r="F5" s="7"/>
    </row>
    <row r="6" spans="1:6" x14ac:dyDescent="0.45">
      <c r="B6" s="9" t="s">
        <v>20</v>
      </c>
      <c r="C6" s="9"/>
      <c r="D6" s="9">
        <f>SUM(D3:D5)</f>
        <v>0</v>
      </c>
      <c r="E6" s="7"/>
      <c r="F6" s="7"/>
    </row>
    <row r="8" spans="1:6" x14ac:dyDescent="0.45">
      <c r="A8" s="2" t="s">
        <v>7</v>
      </c>
      <c r="B8" s="5" t="s">
        <v>18</v>
      </c>
      <c r="C8" s="15" t="s">
        <v>15</v>
      </c>
      <c r="D8" s="15" t="s">
        <v>6</v>
      </c>
      <c r="E8" s="5" t="s">
        <v>11</v>
      </c>
      <c r="F8" s="2" t="s">
        <v>29</v>
      </c>
    </row>
    <row r="9" spans="1:6" x14ac:dyDescent="0.45">
      <c r="A9" s="21" t="s">
        <v>10</v>
      </c>
      <c r="B9" s="7">
        <v>2021</v>
      </c>
      <c r="C9" s="7"/>
      <c r="D9" s="7">
        <f>MAX(C9-5,0)</f>
        <v>0</v>
      </c>
      <c r="E9" s="7" t="s">
        <v>23</v>
      </c>
      <c r="F9" t="s">
        <v>30</v>
      </c>
    </row>
    <row r="10" spans="1:6" x14ac:dyDescent="0.45">
      <c r="A10" s="21"/>
      <c r="B10" s="7">
        <v>2022</v>
      </c>
      <c r="C10" s="7"/>
      <c r="D10" s="7">
        <f t="shared" ref="D10:D13" si="1">MAX(C10-5,0)</f>
        <v>0</v>
      </c>
      <c r="E10" s="7"/>
      <c r="F10" t="s">
        <v>28</v>
      </c>
    </row>
    <row r="11" spans="1:6" x14ac:dyDescent="0.45">
      <c r="A11" s="21"/>
      <c r="B11" s="7">
        <v>2023</v>
      </c>
      <c r="C11" s="7"/>
      <c r="D11" s="7">
        <f t="shared" si="1"/>
        <v>0</v>
      </c>
      <c r="E11" s="7"/>
    </row>
    <row r="12" spans="1:6" x14ac:dyDescent="0.45">
      <c r="A12" s="21"/>
      <c r="B12" s="7">
        <v>2024</v>
      </c>
      <c r="C12" s="7"/>
      <c r="D12" s="7">
        <f t="shared" si="1"/>
        <v>0</v>
      </c>
      <c r="E12" s="7"/>
    </row>
    <row r="13" spans="1:6" x14ac:dyDescent="0.45">
      <c r="A13" s="21"/>
      <c r="B13" s="7">
        <v>2025</v>
      </c>
      <c r="C13" s="7"/>
      <c r="D13" s="7">
        <f t="shared" si="1"/>
        <v>0</v>
      </c>
      <c r="E13" s="7"/>
    </row>
    <row r="14" spans="1:6" x14ac:dyDescent="0.45">
      <c r="A14" s="17"/>
      <c r="B14" s="9" t="s">
        <v>20</v>
      </c>
      <c r="C14" s="9"/>
      <c r="D14" s="9">
        <f>SUM(D9:D13)</f>
        <v>0</v>
      </c>
      <c r="E14" s="7"/>
    </row>
    <row r="15" spans="1:6" x14ac:dyDescent="0.45">
      <c r="A15" s="17"/>
    </row>
    <row r="16" spans="1:6" x14ac:dyDescent="0.45">
      <c r="A16" s="2" t="s">
        <v>7</v>
      </c>
      <c r="B16" s="15" t="s">
        <v>13</v>
      </c>
      <c r="C16" s="15"/>
      <c r="D16" s="15" t="s">
        <v>6</v>
      </c>
      <c r="E16" s="5" t="s">
        <v>11</v>
      </c>
      <c r="F16" s="2" t="s">
        <v>29</v>
      </c>
    </row>
    <row r="17" spans="1:8" x14ac:dyDescent="0.45">
      <c r="A17" t="s">
        <v>16</v>
      </c>
      <c r="B17" s="7" t="s">
        <v>17</v>
      </c>
      <c r="C17" s="7"/>
      <c r="D17" s="7"/>
      <c r="E17" s="7" t="s">
        <v>24</v>
      </c>
      <c r="F17" t="s">
        <v>31</v>
      </c>
    </row>
    <row r="18" spans="1:8" x14ac:dyDescent="0.45">
      <c r="A18" t="s">
        <v>19</v>
      </c>
      <c r="B18" s="7" t="s">
        <v>17</v>
      </c>
      <c r="C18" s="7"/>
      <c r="D18" s="7"/>
      <c r="E18" s="7"/>
      <c r="F18" t="s">
        <v>26</v>
      </c>
    </row>
    <row r="19" spans="1:8" x14ac:dyDescent="0.45">
      <c r="B19" s="7" t="s">
        <v>17</v>
      </c>
      <c r="C19" s="7"/>
      <c r="D19" s="7"/>
      <c r="E19" s="7"/>
    </row>
    <row r="20" spans="1:8" x14ac:dyDescent="0.45">
      <c r="B20" s="7" t="s">
        <v>17</v>
      </c>
      <c r="C20" s="7"/>
      <c r="D20" s="7"/>
      <c r="E20" s="7"/>
    </row>
    <row r="21" spans="1:8" x14ac:dyDescent="0.45">
      <c r="B21" s="7" t="s">
        <v>17</v>
      </c>
      <c r="C21" s="7"/>
      <c r="D21" s="7"/>
      <c r="E21" s="7"/>
    </row>
    <row r="22" spans="1:8" x14ac:dyDescent="0.45">
      <c r="B22" s="9" t="s">
        <v>20</v>
      </c>
      <c r="C22" s="9"/>
      <c r="D22" s="9">
        <f>SUM(D17:D21)</f>
        <v>0</v>
      </c>
      <c r="E22" s="7"/>
    </row>
    <row r="24" spans="1:8" x14ac:dyDescent="0.45">
      <c r="A24" s="2" t="s">
        <v>7</v>
      </c>
      <c r="B24" s="15" t="s">
        <v>13</v>
      </c>
      <c r="C24" s="15" t="s">
        <v>32</v>
      </c>
      <c r="D24" s="15" t="s">
        <v>6</v>
      </c>
      <c r="E24" s="5" t="s">
        <v>11</v>
      </c>
      <c r="F24" s="2" t="s">
        <v>29</v>
      </c>
    </row>
    <row r="25" spans="1:8" x14ac:dyDescent="0.45">
      <c r="A25" t="s">
        <v>41</v>
      </c>
      <c r="B25" s="7" t="s">
        <v>27</v>
      </c>
      <c r="C25" s="7"/>
      <c r="D25" s="7"/>
      <c r="E25" s="7" t="s">
        <v>42</v>
      </c>
      <c r="F25" t="s">
        <v>46</v>
      </c>
    </row>
    <row r="26" spans="1:8" x14ac:dyDescent="0.45">
      <c r="A26" t="s">
        <v>19</v>
      </c>
      <c r="B26" s="7" t="s">
        <v>27</v>
      </c>
      <c r="C26" s="7"/>
      <c r="D26" s="7"/>
      <c r="E26" s="7"/>
      <c r="F26" t="s">
        <v>159</v>
      </c>
    </row>
    <row r="27" spans="1:8" x14ac:dyDescent="0.45">
      <c r="B27" s="7" t="s">
        <v>27</v>
      </c>
      <c r="C27" s="7"/>
      <c r="D27" s="7"/>
      <c r="E27" s="7"/>
      <c r="F27" s="3" t="s">
        <v>40</v>
      </c>
      <c r="G27" s="3" t="s">
        <v>38</v>
      </c>
      <c r="H27" s="3" t="s">
        <v>39</v>
      </c>
    </row>
    <row r="28" spans="1:8" x14ac:dyDescent="0.45">
      <c r="B28" s="7" t="s">
        <v>27</v>
      </c>
      <c r="C28" s="7"/>
      <c r="D28" s="7"/>
      <c r="E28" s="7"/>
      <c r="F28" t="s">
        <v>33</v>
      </c>
      <c r="G28">
        <v>4.3099999999999996</v>
      </c>
      <c r="H28">
        <v>4.49</v>
      </c>
    </row>
    <row r="29" spans="1:8" x14ac:dyDescent="0.45">
      <c r="B29" s="7" t="s">
        <v>27</v>
      </c>
      <c r="C29" s="7"/>
      <c r="D29" s="7"/>
      <c r="E29" s="7"/>
      <c r="F29" t="s">
        <v>34</v>
      </c>
      <c r="G29">
        <v>4.3499999999999996</v>
      </c>
      <c r="H29">
        <v>4.55</v>
      </c>
    </row>
    <row r="30" spans="1:8" x14ac:dyDescent="0.45">
      <c r="B30" s="7" t="s">
        <v>27</v>
      </c>
      <c r="C30" s="7"/>
      <c r="D30" s="7"/>
      <c r="E30" s="7"/>
      <c r="F30" t="s">
        <v>35</v>
      </c>
      <c r="G30">
        <v>4.28</v>
      </c>
      <c r="H30">
        <v>4.3099999999999996</v>
      </c>
    </row>
    <row r="31" spans="1:8" x14ac:dyDescent="0.45">
      <c r="B31" s="9" t="s">
        <v>20</v>
      </c>
      <c r="C31" s="9"/>
      <c r="D31" s="9">
        <f>SUM(D26:D30)</f>
        <v>0</v>
      </c>
      <c r="E31" s="7"/>
      <c r="F31" t="s">
        <v>36</v>
      </c>
      <c r="G31">
        <v>4.3</v>
      </c>
      <c r="H31">
        <v>4.34</v>
      </c>
    </row>
    <row r="32" spans="1:8" x14ac:dyDescent="0.45">
      <c r="B32" s="3"/>
      <c r="C32" s="3"/>
      <c r="D32" s="3"/>
      <c r="F32" t="s">
        <v>37</v>
      </c>
      <c r="G32">
        <v>4.3099999999999996</v>
      </c>
      <c r="H32">
        <v>4.29</v>
      </c>
    </row>
    <row r="34" spans="1:6" x14ac:dyDescent="0.45">
      <c r="A34" s="2" t="s">
        <v>7</v>
      </c>
      <c r="B34" s="15" t="s">
        <v>13</v>
      </c>
      <c r="C34" s="15" t="s">
        <v>18</v>
      </c>
      <c r="D34" s="15" t="s">
        <v>6</v>
      </c>
      <c r="E34" s="5" t="s">
        <v>11</v>
      </c>
      <c r="F34" s="2" t="s">
        <v>29</v>
      </c>
    </row>
    <row r="35" spans="1:6" x14ac:dyDescent="0.45">
      <c r="A35" t="s">
        <v>43</v>
      </c>
      <c r="B35" s="7" t="s">
        <v>47</v>
      </c>
      <c r="C35" s="7" t="s">
        <v>44</v>
      </c>
      <c r="D35" s="7"/>
      <c r="E35" s="7" t="s">
        <v>45</v>
      </c>
    </row>
    <row r="36" spans="1:6" x14ac:dyDescent="0.45">
      <c r="A36" t="s">
        <v>19</v>
      </c>
      <c r="B36" s="7" t="s">
        <v>47</v>
      </c>
      <c r="C36" s="7" t="s">
        <v>44</v>
      </c>
      <c r="D36" s="7"/>
      <c r="E36" s="7"/>
    </row>
    <row r="37" spans="1:6" x14ac:dyDescent="0.45">
      <c r="B37" s="7"/>
      <c r="C37" s="7"/>
      <c r="D37" s="7"/>
      <c r="E37" s="7"/>
    </row>
    <row r="38" spans="1:6" x14ac:dyDescent="0.45">
      <c r="B38" s="9" t="s">
        <v>20</v>
      </c>
      <c r="C38" s="9"/>
      <c r="D38" s="9">
        <f>SUM(D35:D37)</f>
        <v>0</v>
      </c>
      <c r="E38" s="7"/>
    </row>
    <row r="41" spans="1:6" x14ac:dyDescent="0.45">
      <c r="A41" s="2" t="s">
        <v>7</v>
      </c>
      <c r="B41" s="15" t="s">
        <v>49</v>
      </c>
      <c r="C41" s="15" t="s">
        <v>50</v>
      </c>
      <c r="D41" s="15" t="s">
        <v>6</v>
      </c>
      <c r="E41" s="5" t="s">
        <v>11</v>
      </c>
      <c r="F41" s="2" t="s">
        <v>29</v>
      </c>
    </row>
    <row r="42" spans="1:6" x14ac:dyDescent="0.45">
      <c r="A42" t="s">
        <v>48</v>
      </c>
      <c r="B42" s="7" t="s">
        <v>52</v>
      </c>
      <c r="C42" s="7" t="s">
        <v>53</v>
      </c>
      <c r="D42" s="7"/>
      <c r="E42" s="7" t="s">
        <v>54</v>
      </c>
      <c r="F42" t="s">
        <v>51</v>
      </c>
    </row>
    <row r="43" spans="1:6" x14ac:dyDescent="0.45">
      <c r="A43" t="s">
        <v>19</v>
      </c>
      <c r="B43" s="7" t="s">
        <v>52</v>
      </c>
      <c r="C43" s="7" t="s">
        <v>53</v>
      </c>
      <c r="D43" s="7"/>
      <c r="E43" s="7" t="s">
        <v>55</v>
      </c>
    </row>
    <row r="44" spans="1:6" x14ac:dyDescent="0.45">
      <c r="B44" s="7" t="s">
        <v>52</v>
      </c>
      <c r="C44" s="7" t="s">
        <v>53</v>
      </c>
      <c r="D44" s="7"/>
      <c r="E44" s="7" t="s">
        <v>56</v>
      </c>
    </row>
    <row r="45" spans="1:6" x14ac:dyDescent="0.45">
      <c r="B45" s="7" t="s">
        <v>52</v>
      </c>
      <c r="C45" s="7" t="s">
        <v>53</v>
      </c>
      <c r="D45" s="7"/>
      <c r="E45" s="7" t="s">
        <v>57</v>
      </c>
    </row>
    <row r="46" spans="1:6" x14ac:dyDescent="0.45">
      <c r="B46" s="9" t="s">
        <v>20</v>
      </c>
      <c r="C46" s="9"/>
      <c r="D46" s="9">
        <f>SUM(D42:D45)</f>
        <v>0</v>
      </c>
      <c r="E46" s="7"/>
    </row>
    <row r="49" spans="1:6" x14ac:dyDescent="0.45">
      <c r="A49" s="2" t="s">
        <v>7</v>
      </c>
      <c r="B49" s="15" t="s">
        <v>49</v>
      </c>
      <c r="C49" s="15" t="s">
        <v>50</v>
      </c>
      <c r="D49" s="15" t="s">
        <v>6</v>
      </c>
      <c r="E49" s="5" t="s">
        <v>11</v>
      </c>
      <c r="F49" s="2" t="s">
        <v>29</v>
      </c>
    </row>
    <row r="50" spans="1:6" x14ac:dyDescent="0.45">
      <c r="A50" t="s">
        <v>61</v>
      </c>
      <c r="B50" s="7" t="s">
        <v>52</v>
      </c>
      <c r="C50" s="7" t="s">
        <v>53</v>
      </c>
      <c r="D50" s="7"/>
      <c r="E50" s="7" t="s">
        <v>58</v>
      </c>
      <c r="F50" t="s">
        <v>51</v>
      </c>
    </row>
    <row r="51" spans="1:6" x14ac:dyDescent="0.45">
      <c r="A51" t="s">
        <v>19</v>
      </c>
      <c r="B51" s="7" t="s">
        <v>52</v>
      </c>
      <c r="C51" s="7" t="s">
        <v>53</v>
      </c>
      <c r="D51" s="7"/>
      <c r="E51" s="7" t="s">
        <v>59</v>
      </c>
    </row>
    <row r="52" spans="1:6" x14ac:dyDescent="0.45">
      <c r="B52" s="7" t="s">
        <v>52</v>
      </c>
      <c r="C52" s="7" t="s">
        <v>53</v>
      </c>
      <c r="D52" s="7"/>
      <c r="E52" s="7" t="s">
        <v>60</v>
      </c>
    </row>
    <row r="53" spans="1:6" x14ac:dyDescent="0.45">
      <c r="B53" s="9" t="s">
        <v>20</v>
      </c>
      <c r="C53" s="9"/>
      <c r="D53" s="9">
        <f>SUM(D49:D52)</f>
        <v>0</v>
      </c>
      <c r="E53" s="7"/>
    </row>
  </sheetData>
  <mergeCells count="1">
    <mergeCell ref="A9:A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21F7-87BA-4BDC-A086-042FC38BD6C8}">
  <dimension ref="A1:J160"/>
  <sheetViews>
    <sheetView tabSelected="1" workbookViewId="0">
      <selection activeCell="I18" sqref="I18"/>
    </sheetView>
  </sheetViews>
  <sheetFormatPr defaultRowHeight="14.25" x14ac:dyDescent="0.45"/>
  <cols>
    <col min="1" max="1" width="27.6640625" customWidth="1"/>
    <col min="2" max="2" width="38.9296875" customWidth="1"/>
    <col min="3" max="3" width="24.9296875" customWidth="1"/>
    <col min="4" max="4" width="15.53125" customWidth="1"/>
    <col min="5" max="5" width="26.06640625" customWidth="1"/>
    <col min="6" max="6" width="11.46484375" customWidth="1"/>
    <col min="10" max="10" width="12.46484375" bestFit="1" customWidth="1"/>
  </cols>
  <sheetData>
    <row r="1" spans="1:10" x14ac:dyDescent="0.45">
      <c r="A1" s="2" t="s">
        <v>7</v>
      </c>
      <c r="B1" s="5" t="s">
        <v>0</v>
      </c>
      <c r="C1" s="5" t="s">
        <v>99</v>
      </c>
      <c r="D1" s="5" t="s">
        <v>5</v>
      </c>
      <c r="E1" s="5" t="s">
        <v>1</v>
      </c>
      <c r="F1" s="6" t="s">
        <v>2</v>
      </c>
      <c r="G1" s="5" t="s">
        <v>3</v>
      </c>
      <c r="H1" s="5" t="s">
        <v>4</v>
      </c>
      <c r="I1" s="5" t="s">
        <v>6</v>
      </c>
      <c r="J1" s="12" t="s">
        <v>67</v>
      </c>
    </row>
    <row r="2" spans="1:10" x14ac:dyDescent="0.45">
      <c r="A2" t="s">
        <v>75</v>
      </c>
      <c r="B2" s="7"/>
      <c r="C2" s="7"/>
      <c r="D2" s="7"/>
      <c r="E2" s="7"/>
      <c r="F2" s="8"/>
      <c r="G2" s="7"/>
      <c r="H2" s="7"/>
      <c r="I2" s="7">
        <f>IF(D2&lt;&gt;"",15*(1+G2)/D2,0)</f>
        <v>0</v>
      </c>
      <c r="J2" t="s">
        <v>69</v>
      </c>
    </row>
    <row r="3" spans="1:10" x14ac:dyDescent="0.45">
      <c r="A3" t="s">
        <v>19</v>
      </c>
      <c r="B3" s="7"/>
      <c r="C3" s="7"/>
      <c r="D3" s="7"/>
      <c r="E3" s="8"/>
      <c r="F3" s="7"/>
      <c r="G3" s="7"/>
      <c r="H3" s="7"/>
      <c r="I3" s="7">
        <f t="shared" ref="I3:I6" si="0">IF(D3&lt;&gt;"",15*(1+G3)/D3,0)</f>
        <v>0</v>
      </c>
    </row>
    <row r="4" spans="1:10" x14ac:dyDescent="0.45">
      <c r="A4" t="s">
        <v>68</v>
      </c>
      <c r="B4" s="7"/>
      <c r="C4" s="7"/>
      <c r="D4" s="7"/>
      <c r="E4" s="8"/>
      <c r="F4" s="7"/>
      <c r="G4" s="7"/>
      <c r="H4" s="7"/>
      <c r="I4" s="7">
        <f t="shared" si="0"/>
        <v>0</v>
      </c>
    </row>
    <row r="5" spans="1:10" x14ac:dyDescent="0.45">
      <c r="B5" s="7"/>
      <c r="C5" s="7"/>
      <c r="D5" s="7"/>
      <c r="E5" s="8"/>
      <c r="F5" s="7"/>
      <c r="G5" s="7"/>
      <c r="H5" s="7"/>
      <c r="I5" s="7">
        <f t="shared" si="0"/>
        <v>0</v>
      </c>
    </row>
    <row r="6" spans="1:10" x14ac:dyDescent="0.45">
      <c r="B6" s="7"/>
      <c r="C6" s="7"/>
      <c r="D6" s="7"/>
      <c r="E6" s="8"/>
      <c r="F6" s="7"/>
      <c r="G6" s="7"/>
      <c r="H6" s="7"/>
      <c r="I6" s="7">
        <f t="shared" si="0"/>
        <v>0</v>
      </c>
    </row>
    <row r="7" spans="1:10" x14ac:dyDescent="0.45">
      <c r="B7" s="9" t="s">
        <v>63</v>
      </c>
      <c r="C7" s="10"/>
      <c r="D7" s="10"/>
      <c r="E7" s="11"/>
      <c r="F7" s="10"/>
      <c r="G7" s="10"/>
      <c r="H7" s="10"/>
      <c r="I7" s="9">
        <f>SUM(I2:I6)</f>
        <v>0</v>
      </c>
    </row>
    <row r="8" spans="1:10" x14ac:dyDescent="0.45">
      <c r="E8" s="1"/>
    </row>
    <row r="9" spans="1:10" x14ac:dyDescent="0.45">
      <c r="A9" s="2" t="s">
        <v>7</v>
      </c>
      <c r="B9" s="5" t="s">
        <v>0</v>
      </c>
      <c r="C9" s="5" t="s">
        <v>99</v>
      </c>
      <c r="D9" s="5" t="s">
        <v>5</v>
      </c>
      <c r="E9" s="5" t="s">
        <v>1</v>
      </c>
      <c r="F9" s="6" t="s">
        <v>2</v>
      </c>
      <c r="G9" s="5" t="s">
        <v>3</v>
      </c>
      <c r="H9" s="5" t="s">
        <v>4</v>
      </c>
      <c r="I9" s="5" t="s">
        <v>6</v>
      </c>
      <c r="J9" s="12" t="s">
        <v>67</v>
      </c>
    </row>
    <row r="10" spans="1:10" x14ac:dyDescent="0.45">
      <c r="A10" t="s">
        <v>76</v>
      </c>
      <c r="B10" s="7"/>
      <c r="C10" s="7"/>
      <c r="D10" s="7"/>
      <c r="E10" s="7"/>
      <c r="F10" s="8"/>
      <c r="G10" s="7"/>
      <c r="H10" s="7"/>
      <c r="I10" s="7">
        <f>IF(D10&lt;&gt;"",10*(1+G10)/D10,0)</f>
        <v>0</v>
      </c>
      <c r="J10" t="s">
        <v>69</v>
      </c>
    </row>
    <row r="11" spans="1:10" x14ac:dyDescent="0.45">
      <c r="A11" t="s">
        <v>19</v>
      </c>
      <c r="B11" s="7"/>
      <c r="C11" s="7"/>
      <c r="D11" s="7"/>
      <c r="E11" s="8"/>
      <c r="F11" s="7"/>
      <c r="G11" s="7"/>
      <c r="H11" s="7"/>
      <c r="I11" s="7">
        <f t="shared" ref="I11:I14" si="1">IF(D11&lt;&gt;"",10*(1+G11)/D11,0)</f>
        <v>0</v>
      </c>
    </row>
    <row r="12" spans="1:10" x14ac:dyDescent="0.45">
      <c r="B12" s="7"/>
      <c r="C12" s="7"/>
      <c r="D12" s="7"/>
      <c r="E12" s="8"/>
      <c r="F12" s="7"/>
      <c r="G12" s="7"/>
      <c r="H12" s="7"/>
      <c r="I12" s="7">
        <f t="shared" si="1"/>
        <v>0</v>
      </c>
    </row>
    <row r="13" spans="1:10" x14ac:dyDescent="0.45">
      <c r="B13" s="7"/>
      <c r="C13" s="7"/>
      <c r="D13" s="7"/>
      <c r="E13" s="8"/>
      <c r="F13" s="7"/>
      <c r="G13" s="7"/>
      <c r="H13" s="7"/>
      <c r="I13" s="7">
        <f t="shared" si="1"/>
        <v>0</v>
      </c>
    </row>
    <row r="14" spans="1:10" x14ac:dyDescent="0.45">
      <c r="B14" s="7"/>
      <c r="C14" s="7"/>
      <c r="D14" s="7"/>
      <c r="E14" s="8"/>
      <c r="F14" s="7"/>
      <c r="G14" s="7"/>
      <c r="H14" s="7"/>
      <c r="I14" s="7">
        <f t="shared" si="1"/>
        <v>0</v>
      </c>
    </row>
    <row r="15" spans="1:10" x14ac:dyDescent="0.45">
      <c r="B15" s="9" t="s">
        <v>63</v>
      </c>
      <c r="C15" s="10"/>
      <c r="D15" s="10"/>
      <c r="E15" s="11"/>
      <c r="F15" s="10"/>
      <c r="G15" s="10"/>
      <c r="H15" s="10"/>
      <c r="I15" s="9">
        <f>SUM(I10:I14)</f>
        <v>0</v>
      </c>
    </row>
    <row r="16" spans="1:10" x14ac:dyDescent="0.45">
      <c r="B16" s="3"/>
      <c r="E16" s="1"/>
      <c r="I16" s="3"/>
    </row>
    <row r="17" spans="1:10" x14ac:dyDescent="0.45">
      <c r="A17" s="2" t="s">
        <v>7</v>
      </c>
      <c r="B17" s="5" t="s">
        <v>0</v>
      </c>
      <c r="C17" s="5" t="s">
        <v>99</v>
      </c>
      <c r="D17" s="5" t="s">
        <v>5</v>
      </c>
      <c r="E17" s="5" t="s">
        <v>1</v>
      </c>
      <c r="F17" s="6" t="s">
        <v>2</v>
      </c>
      <c r="G17" s="5" t="s">
        <v>3</v>
      </c>
      <c r="H17" s="5" t="s">
        <v>4</v>
      </c>
      <c r="I17" s="5" t="s">
        <v>6</v>
      </c>
      <c r="J17" s="12" t="s">
        <v>67</v>
      </c>
    </row>
    <row r="18" spans="1:10" x14ac:dyDescent="0.45">
      <c r="A18" t="s">
        <v>168</v>
      </c>
      <c r="B18" s="7"/>
      <c r="C18" s="7"/>
      <c r="D18" s="7"/>
      <c r="E18" s="7"/>
      <c r="F18" s="8"/>
      <c r="G18" s="7"/>
      <c r="H18" s="7"/>
      <c r="I18" s="7">
        <f>IF(D18&lt;&gt;"",5*(1+G18)/D18,0)</f>
        <v>0</v>
      </c>
      <c r="J18" t="s">
        <v>69</v>
      </c>
    </row>
    <row r="19" spans="1:10" x14ac:dyDescent="0.45">
      <c r="A19" t="s">
        <v>19</v>
      </c>
      <c r="B19" s="7"/>
      <c r="C19" s="7"/>
      <c r="D19" s="7"/>
      <c r="E19" s="8"/>
      <c r="F19" s="7"/>
      <c r="G19" s="7"/>
      <c r="H19" s="7"/>
      <c r="I19" s="7">
        <f t="shared" ref="I19:I22" si="2">IF(D19&lt;&gt;"",5*(1+G19)/D19,0)</f>
        <v>0</v>
      </c>
    </row>
    <row r="20" spans="1:10" x14ac:dyDescent="0.45">
      <c r="B20" s="7"/>
      <c r="C20" s="7"/>
      <c r="D20" s="7"/>
      <c r="E20" s="8"/>
      <c r="F20" s="7"/>
      <c r="G20" s="7"/>
      <c r="H20" s="7"/>
      <c r="I20" s="7">
        <f t="shared" si="2"/>
        <v>0</v>
      </c>
    </row>
    <row r="21" spans="1:10" x14ac:dyDescent="0.45">
      <c r="B21" s="7"/>
      <c r="C21" s="7"/>
      <c r="D21" s="7"/>
      <c r="E21" s="8"/>
      <c r="F21" s="7"/>
      <c r="G21" s="7"/>
      <c r="H21" s="7"/>
      <c r="I21" s="7">
        <f t="shared" si="2"/>
        <v>0</v>
      </c>
    </row>
    <row r="22" spans="1:10" x14ac:dyDescent="0.45">
      <c r="B22" s="7"/>
      <c r="C22" s="7"/>
      <c r="D22" s="7"/>
      <c r="E22" s="8"/>
      <c r="F22" s="7"/>
      <c r="G22" s="7"/>
      <c r="H22" s="7"/>
      <c r="I22" s="7">
        <f t="shared" si="2"/>
        <v>0</v>
      </c>
    </row>
    <row r="23" spans="1:10" x14ac:dyDescent="0.45">
      <c r="B23" s="9" t="s">
        <v>63</v>
      </c>
      <c r="C23" s="10"/>
      <c r="D23" s="10"/>
      <c r="E23" s="11"/>
      <c r="F23" s="10"/>
      <c r="G23" s="10"/>
      <c r="H23" s="10"/>
      <c r="I23" s="9">
        <f>SUM(I18:I22)</f>
        <v>0</v>
      </c>
    </row>
    <row r="24" spans="1:10" x14ac:dyDescent="0.45">
      <c r="E24" s="1"/>
    </row>
    <row r="25" spans="1:10" x14ac:dyDescent="0.45">
      <c r="A25" s="2" t="s">
        <v>7</v>
      </c>
      <c r="B25" s="5" t="s">
        <v>0</v>
      </c>
      <c r="C25" s="5" t="s">
        <v>99</v>
      </c>
      <c r="D25" s="5" t="s">
        <v>5</v>
      </c>
      <c r="E25" s="5" t="s">
        <v>1</v>
      </c>
      <c r="F25" s="6"/>
      <c r="G25" s="5"/>
      <c r="H25" s="5" t="s">
        <v>18</v>
      </c>
      <c r="I25" s="5" t="s">
        <v>6</v>
      </c>
      <c r="J25" s="12" t="s">
        <v>67</v>
      </c>
    </row>
    <row r="26" spans="1:10" x14ac:dyDescent="0.45">
      <c r="A26" t="s">
        <v>77</v>
      </c>
      <c r="B26" s="7"/>
      <c r="C26" s="7"/>
      <c r="D26" s="7"/>
      <c r="E26" s="7"/>
      <c r="F26" s="7"/>
      <c r="G26" s="7"/>
      <c r="H26" s="7"/>
      <c r="I26" s="7">
        <f>IF(D26&lt;&gt;0,6/D26,0)</f>
        <v>0</v>
      </c>
      <c r="J26" t="s">
        <v>69</v>
      </c>
    </row>
    <row r="27" spans="1:10" x14ac:dyDescent="0.45">
      <c r="A27" t="s">
        <v>19</v>
      </c>
      <c r="B27" s="7"/>
      <c r="C27" s="7"/>
      <c r="D27" s="7"/>
      <c r="E27" s="7"/>
      <c r="F27" s="7"/>
      <c r="G27" s="7"/>
      <c r="H27" s="7"/>
      <c r="I27" s="7">
        <f t="shared" ref="I27:I30" si="3">IF(D27&lt;&gt;0,6/D27,0)</f>
        <v>0</v>
      </c>
    </row>
    <row r="28" spans="1:10" x14ac:dyDescent="0.45">
      <c r="B28" s="7"/>
      <c r="C28" s="7"/>
      <c r="D28" s="7"/>
      <c r="E28" s="7"/>
      <c r="F28" s="7"/>
      <c r="G28" s="7"/>
      <c r="H28" s="7"/>
      <c r="I28" s="7">
        <f t="shared" si="3"/>
        <v>0</v>
      </c>
    </row>
    <row r="29" spans="1:10" x14ac:dyDescent="0.45">
      <c r="B29" s="7"/>
      <c r="C29" s="7"/>
      <c r="D29" s="7"/>
      <c r="E29" s="7"/>
      <c r="F29" s="7"/>
      <c r="G29" s="7"/>
      <c r="H29" s="7"/>
      <c r="I29" s="7">
        <f t="shared" si="3"/>
        <v>0</v>
      </c>
    </row>
    <row r="30" spans="1:10" x14ac:dyDescent="0.45">
      <c r="B30" s="7"/>
      <c r="C30" s="7"/>
      <c r="D30" s="7"/>
      <c r="E30" s="7"/>
      <c r="F30" s="7"/>
      <c r="G30" s="7"/>
      <c r="H30" s="7"/>
      <c r="I30" s="7">
        <f t="shared" si="3"/>
        <v>0</v>
      </c>
    </row>
    <row r="31" spans="1:10" x14ac:dyDescent="0.45">
      <c r="B31" s="9" t="s">
        <v>63</v>
      </c>
      <c r="C31" s="10"/>
      <c r="D31" s="10"/>
      <c r="E31" s="11"/>
      <c r="F31" s="10"/>
      <c r="G31" s="10"/>
      <c r="H31" s="10"/>
      <c r="I31" s="9">
        <f>SUM(I26:I30)</f>
        <v>0</v>
      </c>
    </row>
    <row r="33" spans="1:10" x14ac:dyDescent="0.45">
      <c r="A33" s="2" t="s">
        <v>7</v>
      </c>
      <c r="B33" s="5" t="s">
        <v>0</v>
      </c>
      <c r="C33" s="5" t="s">
        <v>99</v>
      </c>
      <c r="D33" s="5" t="s">
        <v>5</v>
      </c>
      <c r="E33" s="5" t="s">
        <v>1</v>
      </c>
      <c r="F33" s="6"/>
      <c r="G33" s="5"/>
      <c r="H33" s="5" t="s">
        <v>18</v>
      </c>
      <c r="I33" s="5" t="s">
        <v>6</v>
      </c>
      <c r="J33" s="12" t="s">
        <v>67</v>
      </c>
    </row>
    <row r="34" spans="1:10" x14ac:dyDescent="0.45">
      <c r="A34" t="s">
        <v>78</v>
      </c>
      <c r="B34" s="7"/>
      <c r="C34" s="7"/>
      <c r="D34" s="7"/>
      <c r="E34" s="7"/>
      <c r="F34" s="7"/>
      <c r="G34" s="7"/>
      <c r="H34" s="7"/>
      <c r="I34" s="7">
        <f>IF(D34&lt;&gt;0,4/D34,0)</f>
        <v>0</v>
      </c>
      <c r="J34" t="s">
        <v>69</v>
      </c>
    </row>
    <row r="35" spans="1:10" x14ac:dyDescent="0.45">
      <c r="A35" t="s">
        <v>19</v>
      </c>
      <c r="B35" s="7"/>
      <c r="C35" s="7"/>
      <c r="D35" s="7"/>
      <c r="E35" s="7"/>
      <c r="F35" s="7"/>
      <c r="G35" s="7"/>
      <c r="H35" s="7"/>
      <c r="I35" s="7">
        <f t="shared" ref="I35:I38" si="4">IF(D35&lt;&gt;0,4/D35,0)</f>
        <v>0</v>
      </c>
    </row>
    <row r="36" spans="1:10" x14ac:dyDescent="0.45">
      <c r="B36" s="7"/>
      <c r="C36" s="7"/>
      <c r="D36" s="7"/>
      <c r="E36" s="7"/>
      <c r="F36" s="7"/>
      <c r="G36" s="7"/>
      <c r="H36" s="7"/>
      <c r="I36" s="7">
        <f t="shared" si="4"/>
        <v>0</v>
      </c>
    </row>
    <row r="37" spans="1:10" x14ac:dyDescent="0.45">
      <c r="B37" s="7"/>
      <c r="C37" s="7"/>
      <c r="D37" s="7"/>
      <c r="E37" s="7"/>
      <c r="F37" s="7"/>
      <c r="G37" s="7"/>
      <c r="H37" s="7"/>
      <c r="I37" s="7">
        <f t="shared" si="4"/>
        <v>0</v>
      </c>
    </row>
    <row r="38" spans="1:10" x14ac:dyDescent="0.45">
      <c r="B38" s="7"/>
      <c r="C38" s="7"/>
      <c r="D38" s="7"/>
      <c r="E38" s="7"/>
      <c r="F38" s="7"/>
      <c r="G38" s="7"/>
      <c r="H38" s="7"/>
      <c r="I38" s="7">
        <f t="shared" si="4"/>
        <v>0</v>
      </c>
    </row>
    <row r="39" spans="1:10" x14ac:dyDescent="0.45">
      <c r="B39" s="9" t="s">
        <v>63</v>
      </c>
      <c r="C39" s="10"/>
      <c r="D39" s="10"/>
      <c r="E39" s="11"/>
      <c r="F39" s="10"/>
      <c r="G39" s="10"/>
      <c r="H39" s="10"/>
      <c r="I39" s="9">
        <f>SUM(I34:I38)</f>
        <v>0</v>
      </c>
    </row>
    <row r="41" spans="1:10" x14ac:dyDescent="0.45">
      <c r="A41" s="2" t="s">
        <v>7</v>
      </c>
      <c r="B41" s="5" t="s">
        <v>0</v>
      </c>
      <c r="C41" s="5" t="s">
        <v>99</v>
      </c>
      <c r="D41" s="5" t="s">
        <v>5</v>
      </c>
      <c r="E41" s="5" t="s">
        <v>64</v>
      </c>
      <c r="F41" s="6"/>
      <c r="G41" s="5"/>
      <c r="H41" s="5" t="s">
        <v>18</v>
      </c>
      <c r="I41" s="5" t="s">
        <v>6</v>
      </c>
      <c r="J41" s="12" t="s">
        <v>67</v>
      </c>
    </row>
    <row r="42" spans="1:10" x14ac:dyDescent="0.45">
      <c r="A42" t="s">
        <v>79</v>
      </c>
      <c r="B42" s="7"/>
      <c r="C42" s="7"/>
      <c r="D42" s="7"/>
      <c r="E42" s="7"/>
      <c r="F42" s="7"/>
      <c r="G42" s="7"/>
      <c r="H42" s="7"/>
      <c r="I42" s="7">
        <f>IF(D42&lt;&gt;0,4/D42,0)</f>
        <v>0</v>
      </c>
      <c r="J42" t="s">
        <v>69</v>
      </c>
    </row>
    <row r="43" spans="1:10" x14ac:dyDescent="0.45">
      <c r="A43" t="s">
        <v>19</v>
      </c>
      <c r="B43" s="7"/>
      <c r="C43" s="7"/>
      <c r="D43" s="7"/>
      <c r="E43" s="7"/>
      <c r="F43" s="7"/>
      <c r="G43" s="7"/>
      <c r="H43" s="7"/>
      <c r="I43" s="7">
        <f t="shared" ref="I43:I46" si="5">IF(D43&lt;&gt;0,4/D43,0)</f>
        <v>0</v>
      </c>
    </row>
    <row r="44" spans="1:10" x14ac:dyDescent="0.45">
      <c r="B44" s="7"/>
      <c r="C44" s="7"/>
      <c r="D44" s="7"/>
      <c r="E44" s="7"/>
      <c r="F44" s="7"/>
      <c r="G44" s="7"/>
      <c r="H44" s="7"/>
      <c r="I44" s="7">
        <f t="shared" si="5"/>
        <v>0</v>
      </c>
    </row>
    <row r="45" spans="1:10" x14ac:dyDescent="0.45">
      <c r="B45" s="7"/>
      <c r="C45" s="7"/>
      <c r="D45" s="7"/>
      <c r="E45" s="7"/>
      <c r="F45" s="7"/>
      <c r="G45" s="7"/>
      <c r="H45" s="7"/>
      <c r="I45" s="7">
        <f t="shared" si="5"/>
        <v>0</v>
      </c>
    </row>
    <row r="46" spans="1:10" x14ac:dyDescent="0.45">
      <c r="B46" s="7"/>
      <c r="C46" s="7"/>
      <c r="D46" s="7"/>
      <c r="E46" s="7"/>
      <c r="F46" s="7"/>
      <c r="G46" s="7"/>
      <c r="H46" s="7"/>
      <c r="I46" s="7">
        <f t="shared" si="5"/>
        <v>0</v>
      </c>
    </row>
    <row r="47" spans="1:10" x14ac:dyDescent="0.45">
      <c r="B47" s="9" t="s">
        <v>63</v>
      </c>
      <c r="C47" s="10"/>
      <c r="D47" s="10"/>
      <c r="E47" s="11"/>
      <c r="F47" s="10"/>
      <c r="G47" s="10"/>
      <c r="H47" s="10"/>
      <c r="I47" s="9">
        <f>SUM(I42:I46)</f>
        <v>0</v>
      </c>
    </row>
    <row r="49" spans="1:10" x14ac:dyDescent="0.45">
      <c r="A49" s="2" t="s">
        <v>7</v>
      </c>
      <c r="B49" s="5" t="s">
        <v>0</v>
      </c>
      <c r="C49" s="5" t="s">
        <v>99</v>
      </c>
      <c r="D49" s="5" t="s">
        <v>5</v>
      </c>
      <c r="E49" s="5" t="s">
        <v>64</v>
      </c>
      <c r="F49" s="6"/>
      <c r="G49" s="5"/>
      <c r="H49" s="5" t="s">
        <v>18</v>
      </c>
      <c r="I49" s="5" t="s">
        <v>6</v>
      </c>
      <c r="J49" s="12" t="s">
        <v>67</v>
      </c>
    </row>
    <row r="50" spans="1:10" x14ac:dyDescent="0.45">
      <c r="A50" t="s">
        <v>80</v>
      </c>
      <c r="B50" s="7"/>
      <c r="C50" s="7"/>
      <c r="D50" s="7"/>
      <c r="E50" s="7"/>
      <c r="F50" s="7"/>
      <c r="G50" s="7"/>
      <c r="H50" s="7"/>
      <c r="I50" s="7">
        <f>IF(D50&lt;&gt;0,2/D50,0)</f>
        <v>0</v>
      </c>
      <c r="J50" t="s">
        <v>69</v>
      </c>
    </row>
    <row r="51" spans="1:10" x14ac:dyDescent="0.45">
      <c r="A51" t="s">
        <v>19</v>
      </c>
      <c r="B51" s="7"/>
      <c r="C51" s="7"/>
      <c r="D51" s="7"/>
      <c r="E51" s="7"/>
      <c r="F51" s="7"/>
      <c r="G51" s="7"/>
      <c r="H51" s="7"/>
      <c r="I51" s="7">
        <f t="shared" ref="I51:I54" si="6">IF(D51&lt;&gt;0,2/D51,0)</f>
        <v>0</v>
      </c>
    </row>
    <row r="52" spans="1:10" x14ac:dyDescent="0.45">
      <c r="B52" s="7"/>
      <c r="C52" s="7"/>
      <c r="D52" s="7"/>
      <c r="E52" s="7"/>
      <c r="F52" s="7"/>
      <c r="G52" s="7"/>
      <c r="H52" s="7"/>
      <c r="I52" s="7">
        <f t="shared" si="6"/>
        <v>0</v>
      </c>
    </row>
    <row r="53" spans="1:10" x14ac:dyDescent="0.45">
      <c r="B53" s="7"/>
      <c r="C53" s="7"/>
      <c r="D53" s="7"/>
      <c r="E53" s="7"/>
      <c r="F53" s="7"/>
      <c r="G53" s="7"/>
      <c r="H53" s="7"/>
      <c r="I53" s="7">
        <f t="shared" si="6"/>
        <v>0</v>
      </c>
    </row>
    <row r="54" spans="1:10" x14ac:dyDescent="0.45">
      <c r="B54" s="7"/>
      <c r="C54" s="7"/>
      <c r="D54" s="7"/>
      <c r="E54" s="7"/>
      <c r="F54" s="7"/>
      <c r="G54" s="7"/>
      <c r="H54" s="7"/>
      <c r="I54" s="7">
        <f t="shared" si="6"/>
        <v>0</v>
      </c>
    </row>
    <row r="55" spans="1:10" x14ac:dyDescent="0.45">
      <c r="B55" s="9" t="s">
        <v>63</v>
      </c>
      <c r="C55" s="10"/>
      <c r="D55" s="10"/>
      <c r="E55" s="11"/>
      <c r="F55" s="10"/>
      <c r="G55" s="10"/>
      <c r="H55" s="10"/>
      <c r="I55" s="9">
        <f>SUM(I50:I54)</f>
        <v>0</v>
      </c>
    </row>
    <row r="57" spans="1:10" x14ac:dyDescent="0.45">
      <c r="A57" s="2" t="s">
        <v>7</v>
      </c>
      <c r="B57" s="5" t="s">
        <v>65</v>
      </c>
      <c r="C57" s="5" t="s">
        <v>99</v>
      </c>
      <c r="D57" s="5" t="s">
        <v>9</v>
      </c>
      <c r="E57" s="5" t="s">
        <v>66</v>
      </c>
      <c r="F57" s="6"/>
      <c r="G57" s="5"/>
      <c r="H57" s="5" t="s">
        <v>18</v>
      </c>
      <c r="I57" s="5" t="s">
        <v>6</v>
      </c>
      <c r="J57" s="12" t="s">
        <v>67</v>
      </c>
    </row>
    <row r="58" spans="1:10" x14ac:dyDescent="0.45">
      <c r="A58" t="s">
        <v>71</v>
      </c>
      <c r="B58" s="7"/>
      <c r="C58" s="7"/>
      <c r="D58" s="7"/>
      <c r="E58" s="7"/>
      <c r="F58" s="7"/>
      <c r="G58" s="7"/>
      <c r="H58" s="7"/>
      <c r="I58" s="7">
        <f>IF(D58&lt;&gt;0,10/D58,0)</f>
        <v>0</v>
      </c>
      <c r="J58" t="s">
        <v>94</v>
      </c>
    </row>
    <row r="59" spans="1:10" x14ac:dyDescent="0.45">
      <c r="A59" t="s">
        <v>19</v>
      </c>
      <c r="B59" s="7"/>
      <c r="C59" s="7"/>
      <c r="D59" s="7"/>
      <c r="E59" s="7"/>
      <c r="F59" s="7"/>
      <c r="G59" s="7"/>
      <c r="H59" s="7"/>
      <c r="I59" s="7">
        <f t="shared" ref="I59:I62" si="7">IF(D59&lt;&gt;0,10/D59,0)</f>
        <v>0</v>
      </c>
    </row>
    <row r="60" spans="1:10" x14ac:dyDescent="0.45">
      <c r="B60" s="7"/>
      <c r="C60" s="7"/>
      <c r="D60" s="7"/>
      <c r="E60" s="7"/>
      <c r="F60" s="7"/>
      <c r="G60" s="7"/>
      <c r="H60" s="7"/>
      <c r="I60" s="7">
        <f t="shared" si="7"/>
        <v>0</v>
      </c>
    </row>
    <row r="61" spans="1:10" x14ac:dyDescent="0.45">
      <c r="B61" s="7"/>
      <c r="C61" s="7"/>
      <c r="D61" s="7"/>
      <c r="E61" s="7"/>
      <c r="F61" s="7"/>
      <c r="G61" s="7"/>
      <c r="H61" s="7"/>
      <c r="I61" s="7">
        <f t="shared" si="7"/>
        <v>0</v>
      </c>
    </row>
    <row r="62" spans="1:10" x14ac:dyDescent="0.45">
      <c r="B62" s="7"/>
      <c r="C62" s="7"/>
      <c r="D62" s="7"/>
      <c r="E62" s="7"/>
      <c r="F62" s="7"/>
      <c r="G62" s="7"/>
      <c r="H62" s="7"/>
      <c r="I62" s="7">
        <f t="shared" si="7"/>
        <v>0</v>
      </c>
    </row>
    <row r="63" spans="1:10" x14ac:dyDescent="0.45">
      <c r="B63" s="9" t="s">
        <v>63</v>
      </c>
      <c r="C63" s="10"/>
      <c r="D63" s="10"/>
      <c r="E63" s="11"/>
      <c r="F63" s="10"/>
      <c r="G63" s="10"/>
      <c r="H63" s="10"/>
      <c r="I63" s="9">
        <f>SUM(I58:I62)</f>
        <v>0</v>
      </c>
    </row>
    <row r="65" spans="1:10" x14ac:dyDescent="0.45">
      <c r="A65" s="2" t="s">
        <v>7</v>
      </c>
      <c r="B65" s="5" t="s">
        <v>65</v>
      </c>
      <c r="C65" s="5" t="s">
        <v>99</v>
      </c>
      <c r="D65" s="5" t="s">
        <v>9</v>
      </c>
      <c r="E65" s="5" t="s">
        <v>70</v>
      </c>
      <c r="F65" s="6"/>
      <c r="G65" s="5"/>
      <c r="H65" s="5" t="s">
        <v>18</v>
      </c>
      <c r="I65" s="5" t="s">
        <v>6</v>
      </c>
      <c r="J65" s="12" t="s">
        <v>67</v>
      </c>
    </row>
    <row r="66" spans="1:10" x14ac:dyDescent="0.45">
      <c r="A66" t="s">
        <v>72</v>
      </c>
      <c r="B66" s="7"/>
      <c r="C66" s="7"/>
      <c r="D66" s="7"/>
      <c r="E66" s="7"/>
      <c r="F66" s="7"/>
      <c r="G66" s="7"/>
      <c r="H66" s="7"/>
      <c r="I66" s="7">
        <f>IF(D66&lt;&gt;0,8/D66,0)</f>
        <v>0</v>
      </c>
      <c r="J66" t="s">
        <v>94</v>
      </c>
    </row>
    <row r="67" spans="1:10" x14ac:dyDescent="0.45">
      <c r="A67" t="s">
        <v>19</v>
      </c>
      <c r="B67" s="7"/>
      <c r="C67" s="7"/>
      <c r="D67" s="7"/>
      <c r="E67" s="7"/>
      <c r="F67" s="7"/>
      <c r="G67" s="7"/>
      <c r="H67" s="7"/>
      <c r="I67" s="7">
        <f t="shared" ref="I67:I70" si="8">IF(D67&lt;&gt;0,8/D67,0)</f>
        <v>0</v>
      </c>
    </row>
    <row r="68" spans="1:10" x14ac:dyDescent="0.45">
      <c r="B68" s="7"/>
      <c r="C68" s="7"/>
      <c r="D68" s="7"/>
      <c r="E68" s="7"/>
      <c r="F68" s="7"/>
      <c r="G68" s="7"/>
      <c r="H68" s="7"/>
      <c r="I68" s="7">
        <f t="shared" si="8"/>
        <v>0</v>
      </c>
    </row>
    <row r="69" spans="1:10" x14ac:dyDescent="0.45">
      <c r="B69" s="7"/>
      <c r="C69" s="7"/>
      <c r="D69" s="7"/>
      <c r="E69" s="7"/>
      <c r="F69" s="7"/>
      <c r="G69" s="7"/>
      <c r="H69" s="7"/>
      <c r="I69" s="7">
        <f t="shared" si="8"/>
        <v>0</v>
      </c>
    </row>
    <row r="70" spans="1:10" x14ac:dyDescent="0.45">
      <c r="B70" s="7"/>
      <c r="C70" s="7"/>
      <c r="D70" s="7"/>
      <c r="E70" s="7"/>
      <c r="F70" s="7"/>
      <c r="G70" s="7"/>
      <c r="H70" s="7"/>
      <c r="I70" s="7">
        <f t="shared" si="8"/>
        <v>0</v>
      </c>
    </row>
    <row r="71" spans="1:10" x14ac:dyDescent="0.45">
      <c r="B71" s="9" t="s">
        <v>63</v>
      </c>
      <c r="C71" s="10"/>
      <c r="D71" s="10"/>
      <c r="E71" s="11"/>
      <c r="F71" s="10"/>
      <c r="G71" s="10"/>
      <c r="H71" s="10"/>
      <c r="I71" s="9">
        <f>SUM(I66:I70)</f>
        <v>0</v>
      </c>
    </row>
    <row r="73" spans="1:10" x14ac:dyDescent="0.45">
      <c r="A73" s="2" t="s">
        <v>7</v>
      </c>
      <c r="B73" s="5" t="s">
        <v>65</v>
      </c>
      <c r="C73" s="5" t="s">
        <v>99</v>
      </c>
      <c r="D73" s="5" t="s">
        <v>9</v>
      </c>
      <c r="E73" s="5" t="s">
        <v>66</v>
      </c>
      <c r="F73" s="6"/>
      <c r="G73" s="5"/>
      <c r="H73" s="5" t="s">
        <v>18</v>
      </c>
      <c r="I73" s="5" t="s">
        <v>6</v>
      </c>
      <c r="J73" s="12" t="s">
        <v>67</v>
      </c>
    </row>
    <row r="74" spans="1:10" x14ac:dyDescent="0.45">
      <c r="A74" t="s">
        <v>74</v>
      </c>
      <c r="B74" s="7"/>
      <c r="C74" s="7"/>
      <c r="D74" s="7"/>
      <c r="E74" s="7"/>
      <c r="F74" s="7"/>
      <c r="G74" s="7"/>
      <c r="H74" s="7"/>
      <c r="I74" s="7">
        <f>IF(D74&lt;&gt;0,6/D74,0)</f>
        <v>0</v>
      </c>
      <c r="J74" t="s">
        <v>93</v>
      </c>
    </row>
    <row r="75" spans="1:10" x14ac:dyDescent="0.45">
      <c r="A75" t="s">
        <v>19</v>
      </c>
      <c r="B75" s="7"/>
      <c r="C75" s="7"/>
      <c r="D75" s="7"/>
      <c r="E75" s="7"/>
      <c r="F75" s="7"/>
      <c r="G75" s="7"/>
      <c r="H75" s="7"/>
      <c r="I75" s="7">
        <f t="shared" ref="I75:I78" si="9">IF(D75&lt;&gt;0,6/D75,0)</f>
        <v>0</v>
      </c>
    </row>
    <row r="76" spans="1:10" x14ac:dyDescent="0.45">
      <c r="B76" s="7"/>
      <c r="C76" s="7"/>
      <c r="D76" s="7"/>
      <c r="E76" s="7"/>
      <c r="F76" s="7"/>
      <c r="G76" s="7"/>
      <c r="H76" s="7"/>
      <c r="I76" s="7">
        <f t="shared" si="9"/>
        <v>0</v>
      </c>
    </row>
    <row r="77" spans="1:10" x14ac:dyDescent="0.45">
      <c r="B77" s="7"/>
      <c r="C77" s="7"/>
      <c r="D77" s="7"/>
      <c r="E77" s="7"/>
      <c r="F77" s="7"/>
      <c r="G77" s="7"/>
      <c r="H77" s="7"/>
      <c r="I77" s="7">
        <f t="shared" si="9"/>
        <v>0</v>
      </c>
    </row>
    <row r="78" spans="1:10" x14ac:dyDescent="0.45">
      <c r="B78" s="7"/>
      <c r="C78" s="7"/>
      <c r="D78" s="7"/>
      <c r="E78" s="7"/>
      <c r="F78" s="7"/>
      <c r="G78" s="7"/>
      <c r="H78" s="7"/>
      <c r="I78" s="7">
        <f t="shared" si="9"/>
        <v>0</v>
      </c>
    </row>
    <row r="79" spans="1:10" x14ac:dyDescent="0.45">
      <c r="B79" s="9" t="s">
        <v>63</v>
      </c>
      <c r="C79" s="10"/>
      <c r="D79" s="10"/>
      <c r="E79" s="11"/>
      <c r="F79" s="10"/>
      <c r="G79" s="10"/>
      <c r="H79" s="10"/>
      <c r="I79" s="9">
        <f>SUM(I74:I78)</f>
        <v>0</v>
      </c>
    </row>
    <row r="81" spans="1:10" x14ac:dyDescent="0.45">
      <c r="A81" s="2" t="s">
        <v>7</v>
      </c>
      <c r="B81" s="5" t="s">
        <v>65</v>
      </c>
      <c r="C81" s="5" t="s">
        <v>99</v>
      </c>
      <c r="D81" s="5" t="s">
        <v>9</v>
      </c>
      <c r="E81" s="5" t="s">
        <v>70</v>
      </c>
      <c r="F81" s="6"/>
      <c r="G81" s="5"/>
      <c r="H81" s="5" t="s">
        <v>18</v>
      </c>
      <c r="I81" s="5" t="s">
        <v>6</v>
      </c>
      <c r="J81" s="12" t="s">
        <v>67</v>
      </c>
    </row>
    <row r="82" spans="1:10" x14ac:dyDescent="0.45">
      <c r="A82" t="s">
        <v>73</v>
      </c>
      <c r="B82" s="7"/>
      <c r="C82" s="7"/>
      <c r="D82" s="7"/>
      <c r="E82" s="7"/>
      <c r="F82" s="7"/>
      <c r="G82" s="7"/>
      <c r="H82" s="7"/>
      <c r="I82" s="7">
        <f>IF(D82&lt;&gt;0,4/D82,0)</f>
        <v>0</v>
      </c>
      <c r="J82" t="s">
        <v>93</v>
      </c>
    </row>
    <row r="83" spans="1:10" x14ac:dyDescent="0.45">
      <c r="A83" t="s">
        <v>19</v>
      </c>
      <c r="B83" s="7"/>
      <c r="C83" s="7"/>
      <c r="D83" s="7"/>
      <c r="E83" s="7"/>
      <c r="F83" s="7"/>
      <c r="G83" s="7"/>
      <c r="H83" s="7"/>
      <c r="I83" s="7">
        <f t="shared" ref="I83:I86" si="10">IF(D83&lt;&gt;0,4/D83,0)</f>
        <v>0</v>
      </c>
    </row>
    <row r="84" spans="1:10" x14ac:dyDescent="0.45">
      <c r="B84" s="7"/>
      <c r="C84" s="7"/>
      <c r="D84" s="7"/>
      <c r="E84" s="7"/>
      <c r="F84" s="7"/>
      <c r="G84" s="7"/>
      <c r="H84" s="7"/>
      <c r="I84" s="7">
        <f t="shared" si="10"/>
        <v>0</v>
      </c>
    </row>
    <row r="85" spans="1:10" x14ac:dyDescent="0.45">
      <c r="B85" s="7"/>
      <c r="C85" s="7"/>
      <c r="D85" s="7"/>
      <c r="E85" s="7"/>
      <c r="F85" s="7"/>
      <c r="G85" s="7"/>
      <c r="H85" s="7"/>
      <c r="I85" s="7">
        <f t="shared" si="10"/>
        <v>0</v>
      </c>
    </row>
    <row r="86" spans="1:10" x14ac:dyDescent="0.45">
      <c r="B86" s="7"/>
      <c r="C86" s="7"/>
      <c r="D86" s="7"/>
      <c r="E86" s="7"/>
      <c r="F86" s="7"/>
      <c r="G86" s="7"/>
      <c r="H86" s="7"/>
      <c r="I86" s="7">
        <f t="shared" si="10"/>
        <v>0</v>
      </c>
    </row>
    <row r="87" spans="1:10" x14ac:dyDescent="0.45">
      <c r="B87" s="9" t="s">
        <v>63</v>
      </c>
      <c r="C87" s="10"/>
      <c r="D87" s="10"/>
      <c r="E87" s="11"/>
      <c r="F87" s="10"/>
      <c r="G87" s="10"/>
      <c r="H87" s="10"/>
      <c r="I87" s="9">
        <f>SUM(I82:I86)</f>
        <v>0</v>
      </c>
    </row>
    <row r="89" spans="1:10" x14ac:dyDescent="0.45">
      <c r="A89" s="2" t="s">
        <v>7</v>
      </c>
      <c r="B89" s="5" t="s">
        <v>96</v>
      </c>
      <c r="C89" s="5" t="s">
        <v>99</v>
      </c>
      <c r="D89" s="5" t="s">
        <v>9</v>
      </c>
      <c r="E89" s="5" t="s">
        <v>97</v>
      </c>
      <c r="F89" s="6" t="s">
        <v>98</v>
      </c>
      <c r="G89" s="5"/>
      <c r="H89" s="5" t="s">
        <v>18</v>
      </c>
      <c r="I89" s="5" t="s">
        <v>6</v>
      </c>
      <c r="J89" s="12" t="s">
        <v>67</v>
      </c>
    </row>
    <row r="90" spans="1:10" x14ac:dyDescent="0.45">
      <c r="A90" t="s">
        <v>81</v>
      </c>
      <c r="B90" s="7"/>
      <c r="C90" s="7"/>
      <c r="D90" s="7"/>
      <c r="E90" s="7"/>
      <c r="F90" s="7"/>
      <c r="G90" s="7"/>
      <c r="H90" s="7"/>
      <c r="I90" s="7">
        <f>IF(D90&lt;&gt;0,2/D90,0)</f>
        <v>0</v>
      </c>
      <c r="J90" t="s">
        <v>95</v>
      </c>
    </row>
    <row r="91" spans="1:10" x14ac:dyDescent="0.45">
      <c r="A91" t="s">
        <v>19</v>
      </c>
      <c r="B91" s="7"/>
      <c r="C91" s="7"/>
      <c r="D91" s="7"/>
      <c r="E91" s="7"/>
      <c r="F91" s="7"/>
      <c r="G91" s="7"/>
      <c r="H91" s="7"/>
      <c r="I91" s="7">
        <f t="shared" ref="I91:I94" si="11">IF(D91&lt;&gt;0,2/D91,0)</f>
        <v>0</v>
      </c>
    </row>
    <row r="92" spans="1:10" x14ac:dyDescent="0.45">
      <c r="B92" s="7"/>
      <c r="C92" s="7"/>
      <c r="D92" s="7"/>
      <c r="E92" s="7"/>
      <c r="F92" s="7"/>
      <c r="G92" s="7"/>
      <c r="H92" s="7"/>
      <c r="I92" s="7">
        <f t="shared" si="11"/>
        <v>0</v>
      </c>
    </row>
    <row r="93" spans="1:10" x14ac:dyDescent="0.45">
      <c r="B93" s="7"/>
      <c r="C93" s="7"/>
      <c r="D93" s="7"/>
      <c r="E93" s="7"/>
      <c r="F93" s="7"/>
      <c r="G93" s="7"/>
      <c r="H93" s="7"/>
      <c r="I93" s="7">
        <f t="shared" si="11"/>
        <v>0</v>
      </c>
    </row>
    <row r="94" spans="1:10" x14ac:dyDescent="0.45">
      <c r="B94" s="7"/>
      <c r="C94" s="7"/>
      <c r="D94" s="7"/>
      <c r="E94" s="7"/>
      <c r="F94" s="7"/>
      <c r="G94" s="7"/>
      <c r="H94" s="7"/>
      <c r="I94" s="7">
        <f t="shared" si="11"/>
        <v>0</v>
      </c>
    </row>
    <row r="95" spans="1:10" x14ac:dyDescent="0.45">
      <c r="B95" s="9" t="s">
        <v>63</v>
      </c>
      <c r="C95" s="10"/>
      <c r="D95" s="10"/>
      <c r="E95" s="11"/>
      <c r="F95" s="10"/>
      <c r="G95" s="10"/>
      <c r="H95" s="10"/>
      <c r="I95" s="9">
        <f>SUM(I90:I94)</f>
        <v>0</v>
      </c>
    </row>
    <row r="97" spans="1:10" x14ac:dyDescent="0.45">
      <c r="A97" s="2" t="s">
        <v>7</v>
      </c>
      <c r="B97" s="5" t="s">
        <v>100</v>
      </c>
      <c r="C97" s="5" t="s">
        <v>1</v>
      </c>
      <c r="D97" s="6" t="s">
        <v>2</v>
      </c>
      <c r="E97" s="5"/>
      <c r="F97" s="6"/>
      <c r="G97" s="5"/>
      <c r="H97" s="5" t="s">
        <v>18</v>
      </c>
      <c r="I97" s="5" t="s">
        <v>6</v>
      </c>
      <c r="J97" s="12" t="s">
        <v>67</v>
      </c>
    </row>
    <row r="98" spans="1:10" x14ac:dyDescent="0.45">
      <c r="A98" t="s">
        <v>102</v>
      </c>
      <c r="B98" s="7"/>
      <c r="C98" s="7"/>
      <c r="D98" s="7"/>
      <c r="E98" s="7"/>
      <c r="F98" s="7"/>
      <c r="G98" s="7"/>
      <c r="H98" s="7"/>
      <c r="I98" s="7">
        <f>IF(B98&lt;&gt;"",0.5,0)</f>
        <v>0</v>
      </c>
      <c r="J98" t="s">
        <v>101</v>
      </c>
    </row>
    <row r="99" spans="1:10" x14ac:dyDescent="0.45">
      <c r="A99" t="s">
        <v>19</v>
      </c>
      <c r="B99" s="7"/>
      <c r="C99" s="7"/>
      <c r="D99" s="7"/>
      <c r="E99" s="7"/>
      <c r="F99" s="7"/>
      <c r="G99" s="7"/>
      <c r="H99" s="7"/>
      <c r="I99" s="7">
        <f t="shared" ref="I99:I102" si="12">IF(B99&lt;&gt;"",0.5,0)</f>
        <v>0</v>
      </c>
    </row>
    <row r="100" spans="1:10" x14ac:dyDescent="0.45">
      <c r="B100" s="7"/>
      <c r="C100" s="7"/>
      <c r="D100" s="7"/>
      <c r="E100" s="7"/>
      <c r="F100" s="7"/>
      <c r="G100" s="7"/>
      <c r="H100" s="7"/>
      <c r="I100" s="7">
        <f t="shared" si="12"/>
        <v>0</v>
      </c>
    </row>
    <row r="101" spans="1:10" x14ac:dyDescent="0.45">
      <c r="B101" s="7"/>
      <c r="C101" s="7"/>
      <c r="D101" s="7"/>
      <c r="E101" s="7"/>
      <c r="F101" s="7"/>
      <c r="G101" s="7"/>
      <c r="H101" s="7"/>
      <c r="I101" s="7">
        <f t="shared" si="12"/>
        <v>0</v>
      </c>
    </row>
    <row r="102" spans="1:10" x14ac:dyDescent="0.45">
      <c r="B102" s="7"/>
      <c r="C102" s="7"/>
      <c r="D102" s="7"/>
      <c r="E102" s="7"/>
      <c r="F102" s="7"/>
      <c r="G102" s="7"/>
      <c r="H102" s="7"/>
      <c r="I102" s="7">
        <f t="shared" si="12"/>
        <v>0</v>
      </c>
    </row>
    <row r="103" spans="1:10" x14ac:dyDescent="0.45">
      <c r="B103" s="9" t="s">
        <v>63</v>
      </c>
      <c r="C103" s="10"/>
      <c r="D103" s="10"/>
      <c r="E103" s="11"/>
      <c r="F103" s="10"/>
      <c r="G103" s="10"/>
      <c r="H103" s="10"/>
      <c r="I103" s="9">
        <f>SUM(I98:I102)</f>
        <v>0</v>
      </c>
    </row>
    <row r="105" spans="1:10" x14ac:dyDescent="0.45">
      <c r="A105" s="2" t="s">
        <v>7</v>
      </c>
      <c r="B105" s="5" t="s">
        <v>100</v>
      </c>
      <c r="C105" s="5" t="s">
        <v>1</v>
      </c>
      <c r="D105" s="6"/>
      <c r="E105" s="5"/>
      <c r="F105" s="6"/>
      <c r="G105" s="5"/>
      <c r="H105" s="5" t="s">
        <v>18</v>
      </c>
      <c r="I105" s="5" t="s">
        <v>6</v>
      </c>
      <c r="J105" s="12" t="s">
        <v>67</v>
      </c>
    </row>
    <row r="106" spans="1:10" x14ac:dyDescent="0.45">
      <c r="A106" t="s">
        <v>103</v>
      </c>
      <c r="B106" s="7"/>
      <c r="C106" s="7"/>
      <c r="D106" s="7"/>
      <c r="E106" s="7"/>
      <c r="F106" s="7"/>
      <c r="G106" s="7"/>
      <c r="H106" s="7"/>
      <c r="I106" s="7">
        <f>IF(B106&lt;&gt;"",0.3,0)</f>
        <v>0</v>
      </c>
      <c r="J106" t="s">
        <v>101</v>
      </c>
    </row>
    <row r="107" spans="1:10" x14ac:dyDescent="0.45">
      <c r="A107" t="s">
        <v>19</v>
      </c>
      <c r="B107" s="7"/>
      <c r="C107" s="7"/>
      <c r="D107" s="7"/>
      <c r="E107" s="7"/>
      <c r="F107" s="7"/>
      <c r="G107" s="7"/>
      <c r="H107" s="7"/>
      <c r="I107" s="7">
        <f t="shared" ref="I107:I110" si="13">IF(B107&lt;&gt;"",0.3,0)</f>
        <v>0</v>
      </c>
    </row>
    <row r="108" spans="1:10" x14ac:dyDescent="0.45">
      <c r="B108" s="7"/>
      <c r="C108" s="7"/>
      <c r="D108" s="7"/>
      <c r="E108" s="7"/>
      <c r="F108" s="7"/>
      <c r="G108" s="7"/>
      <c r="H108" s="7"/>
      <c r="I108" s="7">
        <f t="shared" si="13"/>
        <v>0</v>
      </c>
    </row>
    <row r="109" spans="1:10" x14ac:dyDescent="0.45">
      <c r="B109" s="7"/>
      <c r="C109" s="7"/>
      <c r="D109" s="7"/>
      <c r="E109" s="7"/>
      <c r="F109" s="7"/>
      <c r="G109" s="7"/>
      <c r="H109" s="7"/>
      <c r="I109" s="7">
        <f t="shared" si="13"/>
        <v>0</v>
      </c>
    </row>
    <row r="110" spans="1:10" x14ac:dyDescent="0.45">
      <c r="B110" s="7"/>
      <c r="C110" s="7"/>
      <c r="D110" s="7"/>
      <c r="E110" s="7"/>
      <c r="F110" s="7"/>
      <c r="G110" s="7"/>
      <c r="H110" s="7"/>
      <c r="I110" s="7">
        <f t="shared" si="13"/>
        <v>0</v>
      </c>
    </row>
    <row r="111" spans="1:10" x14ac:dyDescent="0.45">
      <c r="B111" s="9" t="s">
        <v>63</v>
      </c>
      <c r="C111" s="10"/>
      <c r="D111" s="10"/>
      <c r="E111" s="11"/>
      <c r="F111" s="10"/>
      <c r="G111" s="10"/>
      <c r="H111" s="10"/>
      <c r="I111" s="9">
        <f>SUM(I106:I110)</f>
        <v>0</v>
      </c>
    </row>
    <row r="113" spans="1:10" ht="28.5" x14ac:dyDescent="0.45">
      <c r="A113" s="2" t="s">
        <v>7</v>
      </c>
      <c r="B113" s="5" t="s">
        <v>105</v>
      </c>
      <c r="C113" s="5" t="s">
        <v>106</v>
      </c>
      <c r="D113" s="6" t="s">
        <v>1</v>
      </c>
      <c r="E113" s="5" t="s">
        <v>152</v>
      </c>
      <c r="F113" s="6" t="s">
        <v>153</v>
      </c>
      <c r="G113" s="6" t="s">
        <v>2</v>
      </c>
      <c r="H113" s="5" t="s">
        <v>154</v>
      </c>
      <c r="I113" s="5" t="s">
        <v>6</v>
      </c>
      <c r="J113" s="12" t="s">
        <v>67</v>
      </c>
    </row>
    <row r="114" spans="1:10" x14ac:dyDescent="0.45">
      <c r="A114" t="s">
        <v>104</v>
      </c>
      <c r="B114" s="7"/>
      <c r="C114" s="7"/>
      <c r="D114" s="7"/>
      <c r="E114" s="7"/>
      <c r="F114" s="7"/>
      <c r="G114" s="7"/>
      <c r="H114" s="7"/>
      <c r="I114" s="7">
        <f>IF(OR(E114&lt;&gt;"",F114&lt;&gt;""),IF(OR(E114="Q1",F114="Q1"),1,IF(OR(E114="Q2",F114="Q2"),0.75,IF(OR(E114="Q3",F114="Q3"),0.5,0.25))),0)</f>
        <v>0</v>
      </c>
      <c r="J114" s="14" t="s">
        <v>157</v>
      </c>
    </row>
    <row r="115" spans="1:10" x14ac:dyDescent="0.45">
      <c r="A115" t="s">
        <v>19</v>
      </c>
      <c r="B115" s="7"/>
      <c r="C115" s="7"/>
      <c r="D115" s="7"/>
      <c r="E115" s="7"/>
      <c r="F115" s="7"/>
      <c r="G115" s="7"/>
      <c r="H115" s="7"/>
      <c r="I115" s="7">
        <f t="shared" ref="I115:I118" si="14">IF(OR(E115&lt;&gt;"",F115&lt;&gt;""),IF(OR(E115="Q1",F115="Q1"),1,IF(OR(E115="Q2",F115="Q2"),0.75,IF(OR(E115="Q3",F115="Q3"),0.5,0.25))),0)</f>
        <v>0</v>
      </c>
    </row>
    <row r="116" spans="1:10" x14ac:dyDescent="0.45">
      <c r="B116" s="7"/>
      <c r="C116" s="7"/>
      <c r="D116" s="7"/>
      <c r="E116" s="7"/>
      <c r="F116" s="7"/>
      <c r="G116" s="7"/>
      <c r="H116" s="7"/>
      <c r="I116" s="7">
        <f t="shared" si="14"/>
        <v>0</v>
      </c>
    </row>
    <row r="117" spans="1:10" x14ac:dyDescent="0.45">
      <c r="B117" s="7"/>
      <c r="C117" s="7"/>
      <c r="D117" s="7"/>
      <c r="E117" s="7"/>
      <c r="F117" s="7"/>
      <c r="G117" s="7"/>
      <c r="H117" s="7"/>
      <c r="I117" s="7">
        <f t="shared" si="14"/>
        <v>0</v>
      </c>
    </row>
    <row r="118" spans="1:10" x14ac:dyDescent="0.45">
      <c r="B118" s="7"/>
      <c r="C118" s="7"/>
      <c r="D118" s="7"/>
      <c r="E118" s="7"/>
      <c r="F118" s="7"/>
      <c r="G118" s="7"/>
      <c r="H118" s="7"/>
      <c r="I118" s="7">
        <f t="shared" si="14"/>
        <v>0</v>
      </c>
    </row>
    <row r="119" spans="1:10" x14ac:dyDescent="0.45">
      <c r="B119" s="9" t="s">
        <v>63</v>
      </c>
      <c r="C119" s="10"/>
      <c r="D119" s="10"/>
      <c r="E119" s="11"/>
      <c r="F119" s="10"/>
      <c r="G119" s="10"/>
      <c r="H119" s="10"/>
      <c r="I119" s="9">
        <f>SUM(I114:I118)</f>
        <v>0</v>
      </c>
    </row>
    <row r="120" spans="1:10" x14ac:dyDescent="0.45">
      <c r="B120" s="3"/>
      <c r="E120" s="1"/>
      <c r="I120" s="3"/>
    </row>
    <row r="121" spans="1:10" x14ac:dyDescent="0.45">
      <c r="A121" s="2" t="s">
        <v>7</v>
      </c>
      <c r="B121" s="5" t="s">
        <v>105</v>
      </c>
      <c r="C121" s="5" t="s">
        <v>106</v>
      </c>
      <c r="D121" s="6" t="s">
        <v>1</v>
      </c>
      <c r="E121" s="5"/>
      <c r="F121" s="6"/>
      <c r="G121" s="6" t="s">
        <v>156</v>
      </c>
      <c r="H121" s="5" t="s">
        <v>154</v>
      </c>
      <c r="I121" s="5" t="s">
        <v>6</v>
      </c>
    </row>
    <row r="122" spans="1:10" x14ac:dyDescent="0.45">
      <c r="A122" t="s">
        <v>155</v>
      </c>
      <c r="B122" s="7"/>
      <c r="C122" s="7"/>
      <c r="D122" s="7"/>
      <c r="E122" s="7"/>
      <c r="F122" s="7"/>
      <c r="G122" s="7"/>
      <c r="H122" s="7"/>
      <c r="I122" s="7">
        <f>IF(H122&gt;0,0.25,0)</f>
        <v>0</v>
      </c>
      <c r="J122" t="s">
        <v>158</v>
      </c>
    </row>
    <row r="123" spans="1:10" x14ac:dyDescent="0.45">
      <c r="A123" t="s">
        <v>19</v>
      </c>
      <c r="B123" s="7"/>
      <c r="C123" s="7"/>
      <c r="D123" s="7"/>
      <c r="E123" s="7"/>
      <c r="F123" s="7"/>
      <c r="G123" s="7"/>
      <c r="H123" s="7"/>
      <c r="I123" s="7">
        <f t="shared" ref="I123:I126" si="15">IF(H123&gt;0,0.25,0)</f>
        <v>0</v>
      </c>
    </row>
    <row r="124" spans="1:10" x14ac:dyDescent="0.45">
      <c r="B124" s="7"/>
      <c r="C124" s="7"/>
      <c r="D124" s="7"/>
      <c r="E124" s="7"/>
      <c r="F124" s="7"/>
      <c r="G124" s="7"/>
      <c r="H124" s="7"/>
      <c r="I124" s="7">
        <f t="shared" si="15"/>
        <v>0</v>
      </c>
    </row>
    <row r="125" spans="1:10" x14ac:dyDescent="0.45">
      <c r="B125" s="7"/>
      <c r="C125" s="7"/>
      <c r="D125" s="7"/>
      <c r="E125" s="7"/>
      <c r="F125" s="7"/>
      <c r="G125" s="7"/>
      <c r="H125" s="7"/>
      <c r="I125" s="7">
        <f t="shared" si="15"/>
        <v>0</v>
      </c>
    </row>
    <row r="126" spans="1:10" x14ac:dyDescent="0.45">
      <c r="B126" s="7"/>
      <c r="C126" s="7"/>
      <c r="D126" s="7"/>
      <c r="E126" s="7"/>
      <c r="F126" s="7"/>
      <c r="G126" s="7"/>
      <c r="H126" s="7"/>
      <c r="I126" s="7">
        <f t="shared" si="15"/>
        <v>0</v>
      </c>
    </row>
    <row r="127" spans="1:10" x14ac:dyDescent="0.45">
      <c r="B127" s="9" t="s">
        <v>63</v>
      </c>
      <c r="C127" s="10"/>
      <c r="D127" s="10"/>
      <c r="E127" s="11"/>
      <c r="F127" s="10"/>
      <c r="G127" s="10"/>
      <c r="H127" s="10"/>
      <c r="I127" s="9">
        <f>SUM(I122:I126)</f>
        <v>0</v>
      </c>
    </row>
    <row r="129" spans="1:10" ht="28.5" x14ac:dyDescent="0.45">
      <c r="A129" s="2" t="s">
        <v>7</v>
      </c>
      <c r="B129" s="5" t="s">
        <v>107</v>
      </c>
      <c r="C129" s="5" t="s">
        <v>108</v>
      </c>
      <c r="D129" s="13" t="s">
        <v>109</v>
      </c>
      <c r="E129" s="5" t="s">
        <v>110</v>
      </c>
      <c r="F129" s="6"/>
      <c r="G129" s="6"/>
      <c r="H129" s="5" t="s">
        <v>18</v>
      </c>
      <c r="I129" s="5" t="s">
        <v>6</v>
      </c>
      <c r="J129" s="12" t="s">
        <v>67</v>
      </c>
    </row>
    <row r="130" spans="1:10" x14ac:dyDescent="0.45">
      <c r="A130" t="s">
        <v>87</v>
      </c>
      <c r="B130" s="7"/>
      <c r="C130" s="7"/>
      <c r="D130" s="7"/>
      <c r="E130" s="7"/>
      <c r="F130" s="7"/>
      <c r="G130" s="7"/>
      <c r="H130" s="7"/>
      <c r="I130" s="7">
        <f>MAX(C130:E130)</f>
        <v>0</v>
      </c>
      <c r="J130" s="14" t="s">
        <v>111</v>
      </c>
    </row>
    <row r="131" spans="1:10" x14ac:dyDescent="0.45">
      <c r="A131" t="s">
        <v>19</v>
      </c>
      <c r="B131" s="7"/>
      <c r="C131" s="7"/>
      <c r="D131" s="7"/>
      <c r="E131" s="7"/>
      <c r="F131" s="7"/>
      <c r="G131" s="7"/>
      <c r="H131" s="7"/>
      <c r="I131" s="7">
        <f t="shared" ref="I131:I134" si="16">MAX(C131:E131)</f>
        <v>0</v>
      </c>
    </row>
    <row r="132" spans="1:10" x14ac:dyDescent="0.45">
      <c r="A132" t="s">
        <v>116</v>
      </c>
      <c r="B132" s="7"/>
      <c r="C132" s="7"/>
      <c r="D132" s="7"/>
      <c r="E132" s="7"/>
      <c r="F132" s="7"/>
      <c r="G132" s="7"/>
      <c r="H132" s="7"/>
      <c r="I132" s="7">
        <f t="shared" si="16"/>
        <v>0</v>
      </c>
    </row>
    <row r="133" spans="1:10" x14ac:dyDescent="0.45">
      <c r="B133" s="7"/>
      <c r="C133" s="7"/>
      <c r="D133" s="7"/>
      <c r="E133" s="7"/>
      <c r="F133" s="7"/>
      <c r="G133" s="7"/>
      <c r="H133" s="7"/>
      <c r="I133" s="7">
        <f t="shared" si="16"/>
        <v>0</v>
      </c>
    </row>
    <row r="134" spans="1:10" x14ac:dyDescent="0.45">
      <c r="B134" s="7"/>
      <c r="C134" s="7"/>
      <c r="D134" s="7"/>
      <c r="E134" s="7"/>
      <c r="F134" s="7"/>
      <c r="G134" s="7"/>
      <c r="H134" s="7"/>
      <c r="I134" s="7">
        <f t="shared" si="16"/>
        <v>0</v>
      </c>
    </row>
    <row r="135" spans="1:10" x14ac:dyDescent="0.45">
      <c r="B135" s="9" t="s">
        <v>63</v>
      </c>
      <c r="C135" s="10"/>
      <c r="D135" s="10"/>
      <c r="E135" s="11"/>
      <c r="F135" s="10"/>
      <c r="G135" s="10"/>
      <c r="H135" s="10"/>
      <c r="I135" s="9">
        <f>SUM(I130:I134)</f>
        <v>0</v>
      </c>
    </row>
    <row r="137" spans="1:10" x14ac:dyDescent="0.45">
      <c r="A137" s="2" t="s">
        <v>7</v>
      </c>
      <c r="B137" s="5" t="s">
        <v>112</v>
      </c>
      <c r="C137" s="5" t="s">
        <v>113</v>
      </c>
      <c r="D137" s="13" t="s">
        <v>114</v>
      </c>
      <c r="E137" s="5"/>
      <c r="F137" s="6"/>
      <c r="G137" s="6"/>
      <c r="H137" s="5" t="s">
        <v>18</v>
      </c>
      <c r="I137" s="5" t="s">
        <v>6</v>
      </c>
      <c r="J137" s="12" t="s">
        <v>67</v>
      </c>
    </row>
    <row r="138" spans="1:10" x14ac:dyDescent="0.45">
      <c r="A138" t="s">
        <v>88</v>
      </c>
      <c r="B138" s="7"/>
      <c r="C138" s="7"/>
      <c r="D138" s="7"/>
      <c r="E138" s="7"/>
      <c r="F138" s="7"/>
      <c r="G138" s="7"/>
      <c r="H138" s="7"/>
      <c r="I138" s="7">
        <f>MAX(C138:D138)</f>
        <v>0</v>
      </c>
      <c r="J138" s="14" t="s">
        <v>118</v>
      </c>
    </row>
    <row r="139" spans="1:10" x14ac:dyDescent="0.45">
      <c r="A139" t="s">
        <v>19</v>
      </c>
      <c r="B139" s="7"/>
      <c r="C139" s="7"/>
      <c r="D139" s="7"/>
      <c r="E139" s="7"/>
      <c r="F139" s="7"/>
      <c r="G139" s="7"/>
      <c r="H139" s="7"/>
      <c r="I139" s="7">
        <f t="shared" ref="I139:I142" si="17">MAX(C139:D139)</f>
        <v>0</v>
      </c>
    </row>
    <row r="140" spans="1:10" x14ac:dyDescent="0.45">
      <c r="A140" t="s">
        <v>115</v>
      </c>
      <c r="B140" s="7"/>
      <c r="C140" s="7"/>
      <c r="D140" s="7"/>
      <c r="E140" s="7"/>
      <c r="F140" s="7"/>
      <c r="G140" s="7"/>
      <c r="H140" s="7"/>
      <c r="I140" s="7">
        <f t="shared" si="17"/>
        <v>0</v>
      </c>
    </row>
    <row r="141" spans="1:10" x14ac:dyDescent="0.45">
      <c r="B141" s="7"/>
      <c r="C141" s="7"/>
      <c r="D141" s="7"/>
      <c r="E141" s="7"/>
      <c r="F141" s="7"/>
      <c r="G141" s="7"/>
      <c r="H141" s="7"/>
      <c r="I141" s="7">
        <f t="shared" si="17"/>
        <v>0</v>
      </c>
    </row>
    <row r="142" spans="1:10" x14ac:dyDescent="0.45">
      <c r="B142" s="7"/>
      <c r="C142" s="7"/>
      <c r="D142" s="7"/>
      <c r="E142" s="7"/>
      <c r="F142" s="7"/>
      <c r="G142" s="7"/>
      <c r="H142" s="7"/>
      <c r="I142" s="7">
        <f t="shared" si="17"/>
        <v>0</v>
      </c>
    </row>
    <row r="143" spans="1:10" x14ac:dyDescent="0.45">
      <c r="B143" s="9" t="s">
        <v>63</v>
      </c>
      <c r="C143" s="10"/>
      <c r="D143" s="10"/>
      <c r="E143" s="11"/>
      <c r="F143" s="10"/>
      <c r="G143" s="10"/>
      <c r="H143" s="10"/>
      <c r="I143" s="9">
        <f>SUM(I138:I142)</f>
        <v>0</v>
      </c>
    </row>
    <row r="145" spans="1:10" x14ac:dyDescent="0.45">
      <c r="A145" s="2" t="s">
        <v>7</v>
      </c>
      <c r="B145" s="5" t="s">
        <v>120</v>
      </c>
      <c r="C145" s="5"/>
      <c r="D145" s="13"/>
      <c r="E145" s="5"/>
      <c r="F145" s="6"/>
      <c r="G145" s="6"/>
      <c r="H145" s="5" t="s">
        <v>18</v>
      </c>
      <c r="I145" s="5" t="s">
        <v>6</v>
      </c>
      <c r="J145" s="12" t="s">
        <v>67</v>
      </c>
    </row>
    <row r="146" spans="1:10" x14ac:dyDescent="0.45">
      <c r="A146" t="s">
        <v>117</v>
      </c>
      <c r="B146" s="7"/>
      <c r="C146" s="7"/>
      <c r="D146" s="7"/>
      <c r="E146" s="7"/>
      <c r="F146" s="7"/>
      <c r="G146" s="7"/>
      <c r="H146" s="7"/>
      <c r="I146" s="7">
        <f>IF(H146&gt;0, 2,0)</f>
        <v>0</v>
      </c>
      <c r="J146" s="14" t="s">
        <v>119</v>
      </c>
    </row>
    <row r="147" spans="1:10" x14ac:dyDescent="0.45">
      <c r="B147" s="7"/>
      <c r="C147" s="7"/>
      <c r="D147" s="7"/>
      <c r="E147" s="7"/>
      <c r="F147" s="7"/>
      <c r="G147" s="7"/>
      <c r="H147" s="7"/>
      <c r="I147" s="7">
        <f t="shared" ref="I147" si="18">IF(H147&gt;0, 2,0)</f>
        <v>0</v>
      </c>
    </row>
    <row r="148" spans="1:10" x14ac:dyDescent="0.45">
      <c r="B148" s="9" t="s">
        <v>63</v>
      </c>
      <c r="C148" s="10"/>
      <c r="D148" s="10"/>
      <c r="E148" s="11"/>
      <c r="F148" s="10"/>
      <c r="G148" s="10"/>
      <c r="H148" s="10"/>
      <c r="I148" s="9">
        <f>SUM(I146:I147)</f>
        <v>0</v>
      </c>
    </row>
    <row r="150" spans="1:10" x14ac:dyDescent="0.45">
      <c r="A150" s="2" t="s">
        <v>7</v>
      </c>
      <c r="B150" s="5"/>
      <c r="C150" s="5"/>
      <c r="D150" s="13"/>
      <c r="E150" s="5"/>
      <c r="F150" s="6"/>
      <c r="G150" s="6"/>
      <c r="H150" s="5"/>
      <c r="I150" s="5" t="s">
        <v>6</v>
      </c>
      <c r="J150" s="12" t="s">
        <v>67</v>
      </c>
    </row>
    <row r="151" spans="1:10" x14ac:dyDescent="0.45">
      <c r="A151" t="s">
        <v>121</v>
      </c>
      <c r="B151" s="7"/>
      <c r="C151" s="7"/>
      <c r="D151" s="7"/>
      <c r="E151" s="7"/>
      <c r="F151" s="7"/>
      <c r="G151" s="7"/>
      <c r="H151" s="7"/>
      <c r="I151" s="7"/>
      <c r="J151" s="14" t="s">
        <v>122</v>
      </c>
    </row>
    <row r="152" spans="1:10" x14ac:dyDescent="0.45">
      <c r="A152" t="s">
        <v>90</v>
      </c>
      <c r="B152" s="7"/>
      <c r="C152" s="7"/>
      <c r="D152" s="7"/>
      <c r="E152" s="7"/>
      <c r="F152" s="7"/>
      <c r="G152" s="7"/>
      <c r="H152" s="7"/>
      <c r="I152" s="7"/>
      <c r="J152" s="14" t="s">
        <v>123</v>
      </c>
    </row>
    <row r="154" spans="1:10" x14ac:dyDescent="0.45">
      <c r="A154" s="2" t="s">
        <v>7</v>
      </c>
      <c r="B154" s="5" t="s">
        <v>124</v>
      </c>
      <c r="C154" s="5"/>
      <c r="D154" s="13"/>
      <c r="E154" s="5"/>
      <c r="F154" s="6"/>
      <c r="G154" s="6"/>
      <c r="H154" s="5" t="s">
        <v>18</v>
      </c>
      <c r="I154" s="5" t="s">
        <v>6</v>
      </c>
      <c r="J154" s="12" t="s">
        <v>67</v>
      </c>
    </row>
    <row r="155" spans="1:10" x14ac:dyDescent="0.45">
      <c r="A155" t="s">
        <v>91</v>
      </c>
      <c r="B155" s="7"/>
      <c r="C155" s="7"/>
      <c r="D155" s="7"/>
      <c r="E155" s="7"/>
      <c r="F155" s="7"/>
      <c r="G155" s="7"/>
      <c r="H155" s="7"/>
      <c r="I155" s="7">
        <f>IF(H155&gt;0,2,0)</f>
        <v>0</v>
      </c>
      <c r="J155" s="14" t="s">
        <v>125</v>
      </c>
    </row>
    <row r="156" spans="1:10" x14ac:dyDescent="0.45">
      <c r="A156" t="s">
        <v>19</v>
      </c>
      <c r="B156" s="7"/>
      <c r="C156" s="7"/>
      <c r="D156" s="7"/>
      <c r="E156" s="7"/>
      <c r="F156" s="7"/>
      <c r="G156" s="7"/>
      <c r="H156" s="7"/>
      <c r="I156" s="7">
        <f t="shared" ref="I156:I159" si="19">IF(H156&gt;0,2,0)</f>
        <v>0</v>
      </c>
    </row>
    <row r="157" spans="1:10" x14ac:dyDescent="0.45">
      <c r="B157" s="7"/>
      <c r="C157" s="7"/>
      <c r="D157" s="7"/>
      <c r="E157" s="7"/>
      <c r="F157" s="7"/>
      <c r="G157" s="7"/>
      <c r="H157" s="7"/>
      <c r="I157" s="7">
        <f t="shared" si="19"/>
        <v>0</v>
      </c>
    </row>
    <row r="158" spans="1:10" x14ac:dyDescent="0.45">
      <c r="B158" s="7"/>
      <c r="C158" s="7"/>
      <c r="D158" s="7"/>
      <c r="E158" s="7"/>
      <c r="F158" s="7"/>
      <c r="G158" s="7"/>
      <c r="H158" s="7"/>
      <c r="I158" s="7">
        <f t="shared" si="19"/>
        <v>0</v>
      </c>
    </row>
    <row r="159" spans="1:10" x14ac:dyDescent="0.45">
      <c r="B159" s="7"/>
      <c r="C159" s="7"/>
      <c r="D159" s="7"/>
      <c r="E159" s="7"/>
      <c r="F159" s="7"/>
      <c r="G159" s="7"/>
      <c r="H159" s="7"/>
      <c r="I159" s="7">
        <f t="shared" si="19"/>
        <v>0</v>
      </c>
    </row>
    <row r="160" spans="1:10" x14ac:dyDescent="0.45">
      <c r="B160" s="9" t="s">
        <v>63</v>
      </c>
      <c r="C160" s="10"/>
      <c r="D160" s="10"/>
      <c r="E160" s="11"/>
      <c r="F160" s="10"/>
      <c r="G160" s="10"/>
      <c r="H160" s="10"/>
      <c r="I160" s="9">
        <f>SUM(I155:I159)</f>
        <v>0</v>
      </c>
    </row>
  </sheetData>
  <dataValidations count="2">
    <dataValidation type="list" allowBlank="1" showInputMessage="1" showErrorMessage="1" promptTitle="Selectați" prompt="Selectați" sqref="G122:G126" xr:uid="{8FDB70BE-1ADE-4DE7-B1F2-58EDFEAF77F7}">
      <formula1>"Carte, Capitol, ESCI"</formula1>
    </dataValidation>
    <dataValidation type="list" allowBlank="1" showInputMessage="1" showErrorMessage="1" promptTitle="Selectați" prompt="Selectați" sqref="G114:G118" xr:uid="{685AC65E-9512-446C-AEA9-16B45D0415D3}">
      <formula1>"SSCI, SCIE"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D05F4-B2F3-49F1-8A50-2224AF4A24D8}">
  <dimension ref="A1:E79"/>
  <sheetViews>
    <sheetView workbookViewId="0">
      <selection activeCell="A10" sqref="A10"/>
    </sheetView>
  </sheetViews>
  <sheetFormatPr defaultRowHeight="14.25" x14ac:dyDescent="0.45"/>
  <cols>
    <col min="1" max="1" width="47.86328125" customWidth="1"/>
    <col min="2" max="2" width="34.265625" customWidth="1"/>
    <col min="3" max="3" width="19.86328125" customWidth="1"/>
    <col min="4" max="4" width="13.6640625" customWidth="1"/>
    <col min="5" max="5" width="18.6640625" bestFit="1" customWidth="1"/>
  </cols>
  <sheetData>
    <row r="1" spans="1:5" x14ac:dyDescent="0.45">
      <c r="A1" s="2" t="s">
        <v>7</v>
      </c>
      <c r="B1" s="5" t="s">
        <v>138</v>
      </c>
      <c r="C1" s="5" t="s">
        <v>139</v>
      </c>
      <c r="D1" s="5" t="s">
        <v>6</v>
      </c>
      <c r="E1" s="5" t="s">
        <v>137</v>
      </c>
    </row>
    <row r="2" spans="1:5" x14ac:dyDescent="0.45">
      <c r="A2" t="s">
        <v>126</v>
      </c>
      <c r="B2" s="7"/>
      <c r="C2" s="7"/>
      <c r="D2" s="7">
        <f>IF(C2="Organizare", 2, IF(C2="Implicare",1,0))</f>
        <v>0</v>
      </c>
      <c r="E2" s="7" t="s">
        <v>140</v>
      </c>
    </row>
    <row r="3" spans="1:5" x14ac:dyDescent="0.45">
      <c r="A3" t="s">
        <v>19</v>
      </c>
      <c r="B3" s="7"/>
      <c r="C3" s="7"/>
      <c r="D3" s="7">
        <f t="shared" ref="D3:D6" si="0">IF(C3="Organizare", 2, IF(C3="Implicare",1,0))</f>
        <v>0</v>
      </c>
      <c r="E3" s="7"/>
    </row>
    <row r="4" spans="1:5" x14ac:dyDescent="0.45">
      <c r="B4" s="7"/>
      <c r="C4" s="7"/>
      <c r="D4" s="7">
        <f t="shared" si="0"/>
        <v>0</v>
      </c>
      <c r="E4" s="7"/>
    </row>
    <row r="5" spans="1:5" x14ac:dyDescent="0.45">
      <c r="B5" s="7"/>
      <c r="C5" s="7"/>
      <c r="D5" s="7">
        <f t="shared" si="0"/>
        <v>0</v>
      </c>
      <c r="E5" s="7"/>
    </row>
    <row r="6" spans="1:5" x14ac:dyDescent="0.45">
      <c r="B6" s="7"/>
      <c r="C6" s="7"/>
      <c r="D6" s="7">
        <f t="shared" si="0"/>
        <v>0</v>
      </c>
      <c r="E6" s="7"/>
    </row>
    <row r="7" spans="1:5" x14ac:dyDescent="0.45">
      <c r="B7" s="9" t="s">
        <v>20</v>
      </c>
      <c r="C7" s="9"/>
      <c r="D7" s="9">
        <f>SUM(D2:D6)</f>
        <v>0</v>
      </c>
      <c r="E7" s="7"/>
    </row>
    <row r="9" spans="1:5" x14ac:dyDescent="0.45">
      <c r="A9" s="2" t="s">
        <v>7</v>
      </c>
      <c r="B9" s="5" t="s">
        <v>138</v>
      </c>
      <c r="C9" s="7"/>
      <c r="D9" s="5" t="s">
        <v>6</v>
      </c>
      <c r="E9" s="5" t="s">
        <v>137</v>
      </c>
    </row>
    <row r="10" spans="1:5" x14ac:dyDescent="0.45">
      <c r="A10" t="s">
        <v>127</v>
      </c>
      <c r="B10" s="7"/>
      <c r="C10" s="7"/>
      <c r="D10" s="7">
        <f>IF(B10&lt;&gt;"",1,0)</f>
        <v>0</v>
      </c>
      <c r="E10" s="7" t="s">
        <v>141</v>
      </c>
    </row>
    <row r="11" spans="1:5" x14ac:dyDescent="0.45">
      <c r="A11" t="s">
        <v>19</v>
      </c>
      <c r="B11" s="7"/>
      <c r="C11" s="7"/>
      <c r="D11" s="7">
        <f t="shared" ref="D11:D14" si="1">IF(B11&lt;&gt;"",1,0)</f>
        <v>0</v>
      </c>
      <c r="E11" s="7"/>
    </row>
    <row r="12" spans="1:5" x14ac:dyDescent="0.45">
      <c r="B12" s="7"/>
      <c r="C12" s="15"/>
      <c r="D12" s="7">
        <f t="shared" si="1"/>
        <v>0</v>
      </c>
      <c r="E12" s="7"/>
    </row>
    <row r="13" spans="1:5" x14ac:dyDescent="0.45">
      <c r="B13" s="7"/>
      <c r="C13" s="7"/>
      <c r="D13" s="7">
        <f t="shared" si="1"/>
        <v>0</v>
      </c>
      <c r="E13" s="7"/>
    </row>
    <row r="14" spans="1:5" x14ac:dyDescent="0.45">
      <c r="B14" s="7"/>
      <c r="C14" s="7"/>
      <c r="D14" s="7">
        <f t="shared" si="1"/>
        <v>0</v>
      </c>
      <c r="E14" s="7"/>
    </row>
    <row r="15" spans="1:5" x14ac:dyDescent="0.45">
      <c r="B15" s="9" t="s">
        <v>20</v>
      </c>
      <c r="C15" s="10"/>
      <c r="D15" s="9">
        <f>SUM(D10:D14)</f>
        <v>0</v>
      </c>
      <c r="E15" s="7"/>
    </row>
    <row r="17" spans="1:5" x14ac:dyDescent="0.45">
      <c r="A17" s="2" t="s">
        <v>7</v>
      </c>
      <c r="B17" s="5" t="s">
        <v>138</v>
      </c>
      <c r="C17" s="5" t="s">
        <v>139</v>
      </c>
      <c r="D17" s="5" t="s">
        <v>6</v>
      </c>
      <c r="E17" s="5" t="s">
        <v>137</v>
      </c>
    </row>
    <row r="18" spans="1:5" x14ac:dyDescent="0.45">
      <c r="A18" t="s">
        <v>128</v>
      </c>
      <c r="B18" s="7"/>
      <c r="C18" s="7"/>
      <c r="D18" s="7">
        <f>IF(C18="Organizare", 2, IF(C18="Implicare",1,0))</f>
        <v>0</v>
      </c>
      <c r="E18" s="7" t="s">
        <v>162</v>
      </c>
    </row>
    <row r="19" spans="1:5" x14ac:dyDescent="0.45">
      <c r="A19" t="s">
        <v>19</v>
      </c>
      <c r="B19" s="7"/>
      <c r="C19" s="7"/>
      <c r="D19" s="7">
        <f t="shared" ref="D19:D22" si="2">IF(C19="Organizare", 2, IF(C19="Implicare",1,0))</f>
        <v>0</v>
      </c>
      <c r="E19" s="7"/>
    </row>
    <row r="20" spans="1:5" x14ac:dyDescent="0.45">
      <c r="B20" s="7"/>
      <c r="C20" s="7"/>
      <c r="D20" s="7">
        <f t="shared" si="2"/>
        <v>0</v>
      </c>
      <c r="E20" s="7"/>
    </row>
    <row r="21" spans="1:5" x14ac:dyDescent="0.45">
      <c r="B21" s="7"/>
      <c r="C21" s="7"/>
      <c r="D21" s="7">
        <f t="shared" si="2"/>
        <v>0</v>
      </c>
      <c r="E21" s="7"/>
    </row>
    <row r="22" spans="1:5" x14ac:dyDescent="0.45">
      <c r="B22" s="7"/>
      <c r="C22" s="7"/>
      <c r="D22" s="7">
        <f t="shared" si="2"/>
        <v>0</v>
      </c>
      <c r="E22" s="7"/>
    </row>
    <row r="23" spans="1:5" x14ac:dyDescent="0.45">
      <c r="B23" s="9" t="s">
        <v>20</v>
      </c>
      <c r="C23" s="9"/>
      <c r="D23" s="9">
        <f>SUM(D18:D22)</f>
        <v>0</v>
      </c>
      <c r="E23" s="7"/>
    </row>
    <row r="25" spans="1:5" x14ac:dyDescent="0.45">
      <c r="A25" s="2" t="s">
        <v>7</v>
      </c>
      <c r="B25" s="5" t="s">
        <v>142</v>
      </c>
      <c r="C25" s="16"/>
      <c r="D25" s="5" t="s">
        <v>6</v>
      </c>
      <c r="E25" s="5" t="s">
        <v>137</v>
      </c>
    </row>
    <row r="26" spans="1:5" x14ac:dyDescent="0.45">
      <c r="A26" t="s">
        <v>129</v>
      </c>
      <c r="B26" s="7"/>
      <c r="C26" s="7"/>
      <c r="D26" s="7">
        <f>IF(B26&lt;&gt;"",1,0)</f>
        <v>0</v>
      </c>
      <c r="E26" s="7" t="s">
        <v>143</v>
      </c>
    </row>
    <row r="27" spans="1:5" x14ac:dyDescent="0.45">
      <c r="A27" t="s">
        <v>19</v>
      </c>
      <c r="B27" s="7"/>
      <c r="C27" s="7"/>
      <c r="D27" s="7">
        <f t="shared" ref="D27:D30" si="3">IF(B27&lt;&gt;"",1,0)</f>
        <v>0</v>
      </c>
      <c r="E27" s="7"/>
    </row>
    <row r="28" spans="1:5" x14ac:dyDescent="0.45">
      <c r="B28" s="7"/>
      <c r="C28" s="15"/>
      <c r="D28" s="7">
        <f t="shared" si="3"/>
        <v>0</v>
      </c>
      <c r="E28" s="7"/>
    </row>
    <row r="29" spans="1:5" x14ac:dyDescent="0.45">
      <c r="B29" s="7"/>
      <c r="C29" s="7"/>
      <c r="D29" s="7">
        <f t="shared" si="3"/>
        <v>0</v>
      </c>
      <c r="E29" s="7"/>
    </row>
    <row r="30" spans="1:5" x14ac:dyDescent="0.45">
      <c r="B30" s="7"/>
      <c r="C30" s="7"/>
      <c r="D30" s="7">
        <f t="shared" si="3"/>
        <v>0</v>
      </c>
      <c r="E30" s="7"/>
    </row>
    <row r="31" spans="1:5" x14ac:dyDescent="0.45">
      <c r="B31" s="9" t="s">
        <v>20</v>
      </c>
      <c r="C31" s="10"/>
      <c r="D31" s="9">
        <f>SUM(D26:D30)</f>
        <v>0</v>
      </c>
      <c r="E31" s="7"/>
    </row>
    <row r="33" spans="1:5" x14ac:dyDescent="0.45">
      <c r="A33" s="2" t="s">
        <v>7</v>
      </c>
      <c r="B33" s="5" t="s">
        <v>13</v>
      </c>
      <c r="C33" s="16"/>
      <c r="D33" s="5" t="s">
        <v>6</v>
      </c>
      <c r="E33" s="5" t="s">
        <v>137</v>
      </c>
    </row>
    <row r="34" spans="1:5" x14ac:dyDescent="0.45">
      <c r="A34" t="s">
        <v>130</v>
      </c>
      <c r="B34" s="7"/>
      <c r="C34" s="7"/>
      <c r="D34" s="7">
        <f>IF(B34&lt;&gt;"",1,0)</f>
        <v>0</v>
      </c>
      <c r="E34" s="7" t="s">
        <v>144</v>
      </c>
    </row>
    <row r="35" spans="1:5" x14ac:dyDescent="0.45">
      <c r="A35" t="s">
        <v>19</v>
      </c>
      <c r="B35" s="7"/>
      <c r="C35" s="7"/>
      <c r="D35" s="7">
        <f t="shared" ref="D35:D38" si="4">IF(B35&lt;&gt;"",1,0)</f>
        <v>0</v>
      </c>
      <c r="E35" s="7"/>
    </row>
    <row r="36" spans="1:5" x14ac:dyDescent="0.45">
      <c r="B36" s="7"/>
      <c r="C36" s="15"/>
      <c r="D36" s="7">
        <f t="shared" si="4"/>
        <v>0</v>
      </c>
      <c r="E36" s="7"/>
    </row>
    <row r="37" spans="1:5" x14ac:dyDescent="0.45">
      <c r="B37" s="7"/>
      <c r="C37" s="7"/>
      <c r="D37" s="7">
        <f t="shared" si="4"/>
        <v>0</v>
      </c>
      <c r="E37" s="7"/>
    </row>
    <row r="38" spans="1:5" x14ac:dyDescent="0.45">
      <c r="B38" s="7"/>
      <c r="C38" s="7"/>
      <c r="D38" s="7">
        <f t="shared" si="4"/>
        <v>0</v>
      </c>
      <c r="E38" s="7"/>
    </row>
    <row r="39" spans="1:5" x14ac:dyDescent="0.45">
      <c r="B39" s="9" t="s">
        <v>20</v>
      </c>
      <c r="C39" s="10"/>
      <c r="D39" s="9">
        <f>SUM(D34:D38)</f>
        <v>0</v>
      </c>
      <c r="E39" s="7"/>
    </row>
    <row r="41" spans="1:5" x14ac:dyDescent="0.45">
      <c r="A41" s="2" t="s">
        <v>7</v>
      </c>
      <c r="B41" s="5" t="s">
        <v>13</v>
      </c>
      <c r="C41" s="16"/>
      <c r="D41" s="5" t="s">
        <v>6</v>
      </c>
      <c r="E41" s="5" t="s">
        <v>137</v>
      </c>
    </row>
    <row r="42" spans="1:5" x14ac:dyDescent="0.45">
      <c r="A42" t="s">
        <v>131</v>
      </c>
      <c r="B42" s="7"/>
      <c r="C42" s="7"/>
      <c r="D42" s="7">
        <f>IF(B42&lt;&gt;"",2,0)</f>
        <v>0</v>
      </c>
      <c r="E42" s="7" t="s">
        <v>161</v>
      </c>
    </row>
    <row r="43" spans="1:5" x14ac:dyDescent="0.45">
      <c r="A43" t="s">
        <v>19</v>
      </c>
      <c r="B43" s="7"/>
      <c r="C43" s="7"/>
      <c r="D43" s="7">
        <f t="shared" ref="D43:D46" si="5">IF(B43&lt;&gt;"",2,0)</f>
        <v>0</v>
      </c>
      <c r="E43" s="7"/>
    </row>
    <row r="44" spans="1:5" x14ac:dyDescent="0.45">
      <c r="B44" s="7"/>
      <c r="C44" s="15"/>
      <c r="D44" s="7">
        <f t="shared" si="5"/>
        <v>0</v>
      </c>
      <c r="E44" s="7"/>
    </row>
    <row r="45" spans="1:5" x14ac:dyDescent="0.45">
      <c r="B45" s="7"/>
      <c r="C45" s="7"/>
      <c r="D45" s="7">
        <f t="shared" si="5"/>
        <v>0</v>
      </c>
      <c r="E45" s="7"/>
    </row>
    <row r="46" spans="1:5" x14ac:dyDescent="0.45">
      <c r="B46" s="7"/>
      <c r="C46" s="7"/>
      <c r="D46" s="7">
        <f t="shared" si="5"/>
        <v>0</v>
      </c>
      <c r="E46" s="7"/>
    </row>
    <row r="47" spans="1:5" x14ac:dyDescent="0.45">
      <c r="B47" s="9" t="s">
        <v>20</v>
      </c>
      <c r="C47" s="10"/>
      <c r="D47" s="9">
        <f>SUM(D42:D46)</f>
        <v>0</v>
      </c>
      <c r="E47" s="7"/>
    </row>
    <row r="49" spans="1:5" x14ac:dyDescent="0.45">
      <c r="A49" s="2" t="s">
        <v>7</v>
      </c>
      <c r="B49" s="5" t="s">
        <v>13</v>
      </c>
      <c r="C49" s="16" t="s">
        <v>139</v>
      </c>
      <c r="D49" s="5" t="s">
        <v>6</v>
      </c>
      <c r="E49" s="5" t="s">
        <v>137</v>
      </c>
    </row>
    <row r="50" spans="1:5" x14ac:dyDescent="0.45">
      <c r="A50" t="s">
        <v>132</v>
      </c>
      <c r="B50" s="7"/>
      <c r="C50" s="7"/>
      <c r="D50" s="7">
        <f>IF(C50="Director", 6,IF(C50="Membru", 3,0))</f>
        <v>0</v>
      </c>
      <c r="E50" s="7" t="s">
        <v>145</v>
      </c>
    </row>
    <row r="51" spans="1:5" x14ac:dyDescent="0.45">
      <c r="A51" t="s">
        <v>19</v>
      </c>
      <c r="B51" s="7"/>
      <c r="C51" s="7"/>
      <c r="D51" s="7">
        <f t="shared" ref="D51:D54" si="6">IF(C51="Director", 6,IF(C51="Membru", 3,0))</f>
        <v>0</v>
      </c>
      <c r="E51" s="7"/>
    </row>
    <row r="52" spans="1:5" x14ac:dyDescent="0.45">
      <c r="B52" s="7"/>
      <c r="C52" s="15"/>
      <c r="D52" s="7">
        <f t="shared" si="6"/>
        <v>0</v>
      </c>
      <c r="E52" s="7"/>
    </row>
    <row r="53" spans="1:5" x14ac:dyDescent="0.45">
      <c r="B53" s="7"/>
      <c r="C53" s="7"/>
      <c r="D53" s="7">
        <f t="shared" si="6"/>
        <v>0</v>
      </c>
      <c r="E53" s="7"/>
    </row>
    <row r="54" spans="1:5" x14ac:dyDescent="0.45">
      <c r="B54" s="7"/>
      <c r="C54" s="7"/>
      <c r="D54" s="7">
        <f t="shared" si="6"/>
        <v>0</v>
      </c>
      <c r="E54" s="7"/>
    </row>
    <row r="55" spans="1:5" x14ac:dyDescent="0.45">
      <c r="B55" s="9" t="s">
        <v>20</v>
      </c>
      <c r="C55" s="10"/>
      <c r="D55" s="9">
        <f>SUM(D50:D54)</f>
        <v>0</v>
      </c>
      <c r="E55" s="7"/>
    </row>
    <row r="57" spans="1:5" x14ac:dyDescent="0.45">
      <c r="A57" s="2" t="s">
        <v>7</v>
      </c>
      <c r="B57" s="5" t="s">
        <v>146</v>
      </c>
      <c r="C57" s="16" t="s">
        <v>147</v>
      </c>
      <c r="D57" s="5" t="s">
        <v>6</v>
      </c>
      <c r="E57" s="5" t="s">
        <v>137</v>
      </c>
    </row>
    <row r="58" spans="1:5" x14ac:dyDescent="0.45">
      <c r="A58" t="s">
        <v>133</v>
      </c>
      <c r="B58" s="7"/>
      <c r="C58" s="7"/>
      <c r="D58" s="7">
        <f>IF(B58&lt;&gt;"",1,0)</f>
        <v>0</v>
      </c>
      <c r="E58" s="7" t="s">
        <v>148</v>
      </c>
    </row>
    <row r="59" spans="1:5" x14ac:dyDescent="0.45">
      <c r="A59" t="s">
        <v>19</v>
      </c>
      <c r="B59" s="7"/>
      <c r="C59" s="7"/>
      <c r="D59" s="7">
        <f t="shared" ref="D59:D62" si="7">IF(B59&lt;&gt;"",1,0)</f>
        <v>0</v>
      </c>
      <c r="E59" s="7"/>
    </row>
    <row r="60" spans="1:5" x14ac:dyDescent="0.45">
      <c r="B60" s="7"/>
      <c r="C60" s="15"/>
      <c r="D60" s="7">
        <f t="shared" si="7"/>
        <v>0</v>
      </c>
      <c r="E60" s="7"/>
    </row>
    <row r="61" spans="1:5" x14ac:dyDescent="0.45">
      <c r="B61" s="7"/>
      <c r="C61" s="7"/>
      <c r="D61" s="7">
        <f t="shared" si="7"/>
        <v>0</v>
      </c>
      <c r="E61" s="7"/>
    </row>
    <row r="62" spans="1:5" x14ac:dyDescent="0.45">
      <c r="B62" s="7"/>
      <c r="C62" s="7"/>
      <c r="D62" s="7">
        <f t="shared" si="7"/>
        <v>0</v>
      </c>
      <c r="E62" s="7"/>
    </row>
    <row r="63" spans="1:5" x14ac:dyDescent="0.45">
      <c r="B63" s="9" t="s">
        <v>20</v>
      </c>
      <c r="C63" s="10"/>
      <c r="D63" s="9">
        <f>SUM(D58:D62)</f>
        <v>0</v>
      </c>
      <c r="E63" s="7"/>
    </row>
    <row r="65" spans="1:5" x14ac:dyDescent="0.45">
      <c r="A65" s="2" t="s">
        <v>7</v>
      </c>
      <c r="B65" s="5" t="s">
        <v>107</v>
      </c>
      <c r="C65" s="16" t="s">
        <v>149</v>
      </c>
      <c r="D65" s="5" t="s">
        <v>6</v>
      </c>
      <c r="E65" s="5" t="s">
        <v>137</v>
      </c>
    </row>
    <row r="66" spans="1:5" x14ac:dyDescent="0.45">
      <c r="A66" t="s">
        <v>134</v>
      </c>
      <c r="B66" s="7"/>
      <c r="C66" s="7"/>
      <c r="D66" s="7">
        <f>IF(B66&lt;&gt;"",2,0)</f>
        <v>0</v>
      </c>
      <c r="E66" s="7" t="s">
        <v>150</v>
      </c>
    </row>
    <row r="67" spans="1:5" x14ac:dyDescent="0.45">
      <c r="A67" t="s">
        <v>19</v>
      </c>
      <c r="B67" s="7"/>
      <c r="C67" s="7"/>
      <c r="D67" s="7">
        <f t="shared" ref="D67:D70" si="8">IF(B67&lt;&gt;"",2,0)</f>
        <v>0</v>
      </c>
      <c r="E67" s="7"/>
    </row>
    <row r="68" spans="1:5" x14ac:dyDescent="0.45">
      <c r="B68" s="7"/>
      <c r="C68" s="15"/>
      <c r="D68" s="7">
        <f t="shared" si="8"/>
        <v>0</v>
      </c>
      <c r="E68" s="7"/>
    </row>
    <row r="69" spans="1:5" x14ac:dyDescent="0.45">
      <c r="B69" s="7"/>
      <c r="C69" s="7"/>
      <c r="D69" s="7">
        <f t="shared" si="8"/>
        <v>0</v>
      </c>
      <c r="E69" s="7"/>
    </row>
    <row r="70" spans="1:5" x14ac:dyDescent="0.45">
      <c r="B70" s="7"/>
      <c r="C70" s="7"/>
      <c r="D70" s="7">
        <f t="shared" si="8"/>
        <v>0</v>
      </c>
      <c r="E70" s="7"/>
    </row>
    <row r="71" spans="1:5" x14ac:dyDescent="0.45">
      <c r="B71" s="9" t="s">
        <v>20</v>
      </c>
      <c r="C71" s="10"/>
      <c r="D71" s="9">
        <f>SUM(D66:D70)</f>
        <v>0</v>
      </c>
      <c r="E71" s="7"/>
    </row>
    <row r="73" spans="1:5" x14ac:dyDescent="0.45">
      <c r="A73" s="2" t="s">
        <v>7</v>
      </c>
      <c r="B73" s="5" t="s">
        <v>151</v>
      </c>
      <c r="C73" s="16" t="s">
        <v>18</v>
      </c>
      <c r="D73" s="5" t="s">
        <v>6</v>
      </c>
      <c r="E73" s="5" t="s">
        <v>137</v>
      </c>
    </row>
    <row r="74" spans="1:5" x14ac:dyDescent="0.45">
      <c r="A74" t="s">
        <v>135</v>
      </c>
      <c r="B74" s="7"/>
      <c r="C74" s="7"/>
      <c r="D74" s="7">
        <f>IF(B74&lt;&gt;"",2,0)</f>
        <v>0</v>
      </c>
      <c r="E74" s="7" t="s">
        <v>160</v>
      </c>
    </row>
    <row r="75" spans="1:5" x14ac:dyDescent="0.45">
      <c r="A75" t="s">
        <v>19</v>
      </c>
      <c r="B75" s="7"/>
      <c r="C75" s="7"/>
      <c r="D75" s="7">
        <f t="shared" ref="D75:D78" si="9">IF(B75&lt;&gt;"",2,0)</f>
        <v>0</v>
      </c>
      <c r="E75" s="7"/>
    </row>
    <row r="76" spans="1:5" x14ac:dyDescent="0.45">
      <c r="B76" s="7"/>
      <c r="C76" s="15"/>
      <c r="D76" s="7">
        <f t="shared" si="9"/>
        <v>0</v>
      </c>
      <c r="E76" s="7"/>
    </row>
    <row r="77" spans="1:5" x14ac:dyDescent="0.45">
      <c r="B77" s="7"/>
      <c r="C77" s="7"/>
      <c r="D77" s="7">
        <f t="shared" si="9"/>
        <v>0</v>
      </c>
      <c r="E77" s="7"/>
    </row>
    <row r="78" spans="1:5" x14ac:dyDescent="0.45">
      <c r="B78" s="7"/>
      <c r="C78" s="7"/>
      <c r="D78" s="7">
        <f t="shared" si="9"/>
        <v>0</v>
      </c>
      <c r="E78" s="7"/>
    </row>
    <row r="79" spans="1:5" x14ac:dyDescent="0.45">
      <c r="B79" s="9" t="s">
        <v>20</v>
      </c>
      <c r="C79" s="10"/>
      <c r="D79" s="9">
        <f>SUM(D74:D78)</f>
        <v>0</v>
      </c>
      <c r="E79" s="7"/>
    </row>
  </sheetData>
  <dataValidations disablePrompts="1" count="2">
    <dataValidation type="list" allowBlank="1" showInputMessage="1" showErrorMessage="1" promptTitle="Selectați" prompt="Selectați" sqref="C2 C18" xr:uid="{BB184B4D-8CE1-487B-A426-95EA3AAB5BE0}">
      <formula1>"Organizare, Implicare"</formula1>
    </dataValidation>
    <dataValidation type="list" allowBlank="1" showInputMessage="1" showErrorMessage="1" promptTitle="Selectați" prompt="Selectați" sqref="C50" xr:uid="{73A369B5-72A2-44E4-BE67-4A1D3EEBB9C9}">
      <formula1>"Director, Membru"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sinteza</vt:lpstr>
      <vt:lpstr>I. didactic</vt:lpstr>
      <vt:lpstr>II. cercetare</vt:lpstr>
      <vt:lpstr>III. civic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Toader</dc:creator>
  <cp:lastModifiedBy>Valentin Toader</cp:lastModifiedBy>
  <dcterms:created xsi:type="dcterms:W3CDTF">2025-09-24T10:24:35Z</dcterms:created>
  <dcterms:modified xsi:type="dcterms:W3CDTF">2025-09-27T10:56:04Z</dcterms:modified>
</cp:coreProperties>
</file>